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Businessplan\8-Businessplan\Vorlagen\"/>
    </mc:Choice>
  </mc:AlternateContent>
  <xr:revisionPtr revIDLastSave="0" documentId="13_ncr:1_{80CBED06-1D12-4E18-ABFD-F7D9CD99FDBE}" xr6:coauthVersionLast="47" xr6:coauthVersionMax="47" xr10:uidLastSave="{00000000-0000-0000-0000-000000000000}"/>
  <bookViews>
    <workbookView xWindow="28050" yWindow="2505" windowWidth="22095" windowHeight="11070" xr2:uid="{00000000-000D-0000-FFFF-FFFF00000000}"/>
  </bookViews>
  <sheets>
    <sheet name="GuV" sheetId="1" r:id="rId1"/>
    <sheet name="Bilanz" sheetId="2" r:id="rId2"/>
    <sheet name="Bewegungsbilanz" sheetId="3" r:id="rId3"/>
    <sheet name="Kapitalflussrechnung" sheetId="4" r:id="rId4"/>
  </sheets>
  <definedNames>
    <definedName name="_xlnm.Print_Area" localSheetId="2">Bewegungsbilanz!$A$1:$I$24</definedName>
    <definedName name="_xlnm.Print_Area" localSheetId="1">Bilanz!$A$1:$J$26</definedName>
    <definedName name="_xlnm.Print_Area" localSheetId="0">GuV!$A$1:$J$22</definedName>
    <definedName name="_xlnm.Print_Area" localSheetId="3">Kapitalflussrechnung!$A$1:$I$39</definedName>
    <definedName name="fotokpl" hidden="1">{#N/A,#N/A,TRUE,"Planung";#N/A,#N/A,TRUE,"System";#N/A,#N/A,TRUE,"Lohn";#N/A,#N/A,TRUE,"Handel";#N/A,#N/A,TRUE,"DBR"}</definedName>
    <definedName name="test" hidden="1">{#N/A,#N/A,TRUE,"Planung";#N/A,#N/A,TRUE,"System";#N/A,#N/A,TRUE,"Lohn";#N/A,#N/A,TRUE,"Handel";#N/A,#N/A,TRUE,"DBR"}</definedName>
    <definedName name="wrn.FOTOKPL." hidden="1">{#N/A,#N/A,TRUE,"Planung";#N/A,#N/A,TRUE,"System";#N/A,#N/A,TRUE,"Lohn";#N/A,#N/A,TRUE,"Handel";#N/A,#N/A,TRUE,"DBR"}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" l="1"/>
  <c r="G26" i="2"/>
  <c r="F26" i="2"/>
  <c r="E26" i="2"/>
  <c r="D26" i="2"/>
  <c r="C26" i="2"/>
  <c r="G23" i="3" l="1"/>
  <c r="G29" i="4" s="1"/>
  <c r="F23" i="3"/>
  <c r="F29" i="4" s="1"/>
  <c r="E23" i="3"/>
  <c r="E29" i="4" s="1"/>
  <c r="D23" i="3"/>
  <c r="D29" i="4" s="1"/>
  <c r="C23" i="3"/>
  <c r="C29" i="4" s="1"/>
  <c r="G22" i="3"/>
  <c r="G19" i="4" s="1"/>
  <c r="F22" i="3"/>
  <c r="F19" i="4" s="1"/>
  <c r="E22" i="3"/>
  <c r="E19" i="4" s="1"/>
  <c r="D22" i="3"/>
  <c r="D19" i="4" s="1"/>
  <c r="C22" i="3"/>
  <c r="C19" i="4" s="1"/>
  <c r="G21" i="3"/>
  <c r="G17" i="4" s="1"/>
  <c r="F21" i="3"/>
  <c r="F17" i="4" s="1"/>
  <c r="E21" i="3"/>
  <c r="E17" i="4" s="1"/>
  <c r="D21" i="3"/>
  <c r="D17" i="4" s="1"/>
  <c r="C21" i="3"/>
  <c r="C17" i="4" s="1"/>
  <c r="G20" i="3"/>
  <c r="G11" i="4" s="1"/>
  <c r="F20" i="3"/>
  <c r="F11" i="4" s="1"/>
  <c r="E20" i="3"/>
  <c r="E11" i="4" s="1"/>
  <c r="D20" i="3"/>
  <c r="D11" i="4" s="1"/>
  <c r="C20" i="3"/>
  <c r="C11" i="4" s="1"/>
  <c r="G19" i="3"/>
  <c r="G18" i="4" s="1"/>
  <c r="F19" i="3"/>
  <c r="F18" i="4" s="1"/>
  <c r="E19" i="3"/>
  <c r="E18" i="4" s="1"/>
  <c r="D19" i="3"/>
  <c r="D18" i="4" s="1"/>
  <c r="C19" i="3"/>
  <c r="C18" i="4" s="1"/>
  <c r="G18" i="3"/>
  <c r="F18" i="3"/>
  <c r="E18" i="3"/>
  <c r="D18" i="3"/>
  <c r="C18" i="3"/>
  <c r="G15" i="3"/>
  <c r="F15" i="3"/>
  <c r="E15" i="3"/>
  <c r="D15" i="3"/>
  <c r="C15" i="3"/>
  <c r="G14" i="3"/>
  <c r="F14" i="3"/>
  <c r="E14" i="3"/>
  <c r="D14" i="3"/>
  <c r="C14" i="3"/>
  <c r="G13" i="3"/>
  <c r="G16" i="4" s="1"/>
  <c r="F13" i="3"/>
  <c r="F16" i="4" s="1"/>
  <c r="E13" i="3"/>
  <c r="E16" i="4" s="1"/>
  <c r="D13" i="3"/>
  <c r="D16" i="4" s="1"/>
  <c r="C13" i="3"/>
  <c r="C16" i="4" s="1"/>
  <c r="G12" i="3"/>
  <c r="G15" i="4" s="1"/>
  <c r="F12" i="3"/>
  <c r="F15" i="4" s="1"/>
  <c r="E12" i="3"/>
  <c r="E15" i="4" s="1"/>
  <c r="D12" i="3"/>
  <c r="D15" i="4" s="1"/>
  <c r="C12" i="3"/>
  <c r="C15" i="4" s="1"/>
  <c r="G11" i="3"/>
  <c r="G14" i="4" s="1"/>
  <c r="F11" i="3"/>
  <c r="F14" i="4" s="1"/>
  <c r="E11" i="3"/>
  <c r="E14" i="4" s="1"/>
  <c r="D11" i="3"/>
  <c r="D14" i="4" s="1"/>
  <c r="C11" i="3"/>
  <c r="C14" i="4" s="1"/>
  <c r="G9" i="3"/>
  <c r="G23" i="4" s="1"/>
  <c r="F9" i="3"/>
  <c r="F23" i="4" s="1"/>
  <c r="E9" i="3"/>
  <c r="E23" i="4" s="1"/>
  <c r="D9" i="3"/>
  <c r="D23" i="4" s="1"/>
  <c r="C9" i="3"/>
  <c r="C23" i="4" s="1"/>
  <c r="G8" i="3"/>
  <c r="G22" i="4" s="1"/>
  <c r="F8" i="3"/>
  <c r="F22" i="4" s="1"/>
  <c r="E8" i="3"/>
  <c r="E22" i="4" s="1"/>
  <c r="D8" i="3"/>
  <c r="D22" i="4" s="1"/>
  <c r="C8" i="3"/>
  <c r="C22" i="4" s="1"/>
  <c r="G7" i="3"/>
  <c r="F7" i="3"/>
  <c r="E7" i="3"/>
  <c r="D7" i="3"/>
  <c r="C7" i="3"/>
  <c r="G10" i="3" l="1"/>
  <c r="F10" i="3"/>
  <c r="E10" i="3"/>
  <c r="A9" i="2"/>
  <c r="A8" i="3"/>
  <c r="H11" i="2"/>
  <c r="G11" i="2"/>
  <c r="F11" i="2"/>
  <c r="E11" i="2"/>
  <c r="D11" i="2"/>
  <c r="C11" i="2"/>
  <c r="K39" i="4" l="1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3" i="4" s="1"/>
  <c r="A36" i="4" s="1"/>
  <c r="A37" i="4" s="1"/>
  <c r="A38" i="4" s="1"/>
  <c r="A39" i="4" s="1"/>
  <c r="C7" i="2"/>
  <c r="C6" i="3" s="1"/>
  <c r="C7" i="4" s="1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1" i="2" s="1"/>
  <c r="A22" i="2" s="1"/>
  <c r="A23" i="2" s="1"/>
  <c r="A24" i="2" s="1"/>
  <c r="A25" i="2" s="1"/>
  <c r="A26" i="2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D7" i="1"/>
  <c r="D7" i="2" s="1"/>
  <c r="D6" i="3" s="1"/>
  <c r="D7" i="4" s="1"/>
  <c r="G37" i="4"/>
  <c r="F37" i="4"/>
  <c r="E37" i="4"/>
  <c r="D37" i="4"/>
  <c r="C37" i="4"/>
  <c r="G36" i="4"/>
  <c r="F36" i="4"/>
  <c r="E36" i="4"/>
  <c r="D36" i="4"/>
  <c r="C36" i="4"/>
  <c r="G10" i="4"/>
  <c r="F10" i="4"/>
  <c r="E10" i="4"/>
  <c r="D10" i="4"/>
  <c r="C10" i="4"/>
  <c r="G9" i="4"/>
  <c r="F9" i="4"/>
  <c r="E9" i="4"/>
  <c r="D9" i="4"/>
  <c r="C9" i="4"/>
  <c r="C24" i="3"/>
  <c r="H17" i="2"/>
  <c r="G17" i="2"/>
  <c r="F17" i="2"/>
  <c r="E17" i="2"/>
  <c r="D17" i="2"/>
  <c r="C17" i="2"/>
  <c r="G18" i="2"/>
  <c r="G30" i="2" s="1"/>
  <c r="E18" i="2"/>
  <c r="D18" i="2"/>
  <c r="C5" i="2"/>
  <c r="H13" i="1"/>
  <c r="H15" i="1" s="1"/>
  <c r="H20" i="1" s="1"/>
  <c r="H22" i="1" s="1"/>
  <c r="G13" i="1"/>
  <c r="G15" i="1"/>
  <c r="G20" i="1" s="1"/>
  <c r="G22" i="1" s="1"/>
  <c r="F13" i="1"/>
  <c r="F15" i="1" s="1"/>
  <c r="F20" i="1" s="1"/>
  <c r="F22" i="1" s="1"/>
  <c r="E13" i="1"/>
  <c r="E15" i="1"/>
  <c r="E20" i="1" s="1"/>
  <c r="E22" i="1" s="1"/>
  <c r="D13" i="1"/>
  <c r="D15" i="1" s="1"/>
  <c r="D20" i="1" s="1"/>
  <c r="D22" i="1" s="1"/>
  <c r="C13" i="1"/>
  <c r="C15" i="1" s="1"/>
  <c r="C20" i="1" s="1"/>
  <c r="C22" i="1" s="1"/>
  <c r="C20" i="2" s="1"/>
  <c r="D5" i="1"/>
  <c r="D5" i="2" s="1"/>
  <c r="C5" i="3" s="1"/>
  <c r="C5" i="4" s="1"/>
  <c r="C35" i="4" s="1"/>
  <c r="F8" i="4" l="1"/>
  <c r="F13" i="4" s="1"/>
  <c r="G20" i="2"/>
  <c r="F28" i="4"/>
  <c r="F31" i="4" s="1"/>
  <c r="D8" i="4"/>
  <c r="D13" i="4" s="1"/>
  <c r="E20" i="2"/>
  <c r="D28" i="4"/>
  <c r="F20" i="2"/>
  <c r="E28" i="4"/>
  <c r="E31" i="4" s="1"/>
  <c r="H20" i="2"/>
  <c r="G28" i="4"/>
  <c r="D20" i="2"/>
  <c r="C28" i="4"/>
  <c r="C31" i="4" s="1"/>
  <c r="C10" i="3"/>
  <c r="D10" i="3"/>
  <c r="D30" i="2"/>
  <c r="G16" i="3"/>
  <c r="G17" i="3" s="1"/>
  <c r="D38" i="4"/>
  <c r="F21" i="4"/>
  <c r="D27" i="4"/>
  <c r="G38" i="4"/>
  <c r="H18" i="2"/>
  <c r="H30" i="2" s="1"/>
  <c r="F16" i="3"/>
  <c r="G24" i="3"/>
  <c r="C38" i="4"/>
  <c r="F38" i="4"/>
  <c r="E30" i="2"/>
  <c r="E27" i="4"/>
  <c r="C27" i="4"/>
  <c r="D24" i="3"/>
  <c r="E24" i="3"/>
  <c r="F24" i="3"/>
  <c r="C16" i="3"/>
  <c r="C18" i="2"/>
  <c r="C30" i="2" s="1"/>
  <c r="F18" i="2"/>
  <c r="F30" i="2" s="1"/>
  <c r="G27" i="4"/>
  <c r="E38" i="4"/>
  <c r="E5" i="1"/>
  <c r="G31" i="4"/>
  <c r="G8" i="4"/>
  <c r="G13" i="4" s="1"/>
  <c r="G21" i="4" s="1"/>
  <c r="D21" i="4"/>
  <c r="F27" i="4"/>
  <c r="D31" i="4"/>
  <c r="C8" i="4"/>
  <c r="C13" i="4" s="1"/>
  <c r="C21" i="4" s="1"/>
  <c r="E8" i="4"/>
  <c r="E13" i="4" s="1"/>
  <c r="E21" i="4" s="1"/>
  <c r="E16" i="3"/>
  <c r="E7" i="1"/>
  <c r="D16" i="3"/>
  <c r="C17" i="3" l="1"/>
  <c r="D17" i="3"/>
  <c r="D26" i="3" s="1"/>
  <c r="G26" i="3"/>
  <c r="C26" i="3"/>
  <c r="F17" i="3"/>
  <c r="F26" i="3" s="1"/>
  <c r="G33" i="4"/>
  <c r="G39" i="4" s="1"/>
  <c r="E33" i="4"/>
  <c r="E39" i="4" s="1"/>
  <c r="E17" i="3"/>
  <c r="E26" i="3" s="1"/>
  <c r="C33" i="4"/>
  <c r="C39" i="4" s="1"/>
  <c r="F5" i="1"/>
  <c r="E5" i="2"/>
  <c r="D5" i="3" s="1"/>
  <c r="D5" i="4" s="1"/>
  <c r="D35" i="4" s="1"/>
  <c r="E7" i="2"/>
  <c r="E6" i="3" s="1"/>
  <c r="E7" i="4" s="1"/>
  <c r="F7" i="1"/>
  <c r="F33" i="4"/>
  <c r="F39" i="4" s="1"/>
  <c r="D33" i="4"/>
  <c r="D39" i="4" s="1"/>
  <c r="F5" i="2" l="1"/>
  <c r="E5" i="3" s="1"/>
  <c r="E5" i="4" s="1"/>
  <c r="E35" i="4" s="1"/>
  <c r="G5" i="1"/>
  <c r="F7" i="2"/>
  <c r="F6" i="3" s="1"/>
  <c r="F7" i="4" s="1"/>
  <c r="G7" i="1"/>
  <c r="G5" i="2" l="1"/>
  <c r="F5" i="3" s="1"/>
  <c r="F5" i="4" s="1"/>
  <c r="F35" i="4" s="1"/>
  <c r="H5" i="1"/>
  <c r="H5" i="2" s="1"/>
  <c r="G5" i="3" s="1"/>
  <c r="G5" i="4" s="1"/>
  <c r="G35" i="4" s="1"/>
  <c r="H7" i="1"/>
  <c r="H7" i="2" s="1"/>
  <c r="G7" i="2"/>
  <c r="G6" i="3" s="1"/>
  <c r="G7" i="4" s="1"/>
</calcChain>
</file>

<file path=xl/sharedStrings.xml><?xml version="1.0" encoding="utf-8"?>
<sst xmlns="http://schemas.openxmlformats.org/spreadsheetml/2006/main" count="147" uniqueCount="85">
  <si>
    <t>Vorjahr</t>
  </si>
  <si>
    <t>Planjahr 1</t>
  </si>
  <si>
    <t>Planjahr 2</t>
  </si>
  <si>
    <t>Planjahr 3</t>
  </si>
  <si>
    <t>Planjahr 4</t>
  </si>
  <si>
    <t>Planjahr 5</t>
  </si>
  <si>
    <t>Ist-Daten</t>
  </si>
  <si>
    <t>Plandaten</t>
  </si>
  <si>
    <t>EBITDA</t>
  </si>
  <si>
    <t>EBIT</t>
  </si>
  <si>
    <t>EBT</t>
  </si>
  <si>
    <t>BILANZSUMME AKTIVA</t>
  </si>
  <si>
    <t>BILANZSUMME PASSIVA</t>
  </si>
  <si>
    <t>KONTROLLE: ATIVA - PASSIVA</t>
  </si>
  <si>
    <t>Anlagevermögen</t>
  </si>
  <si>
    <t>Umlaufvermögen</t>
  </si>
  <si>
    <t>Eigenkapital</t>
  </si>
  <si>
    <t>kurzfristige Rückstellungen</t>
  </si>
  <si>
    <t>langfristige Rückstellungen</t>
  </si>
  <si>
    <t>sonst. Verbindlichkeiten</t>
  </si>
  <si>
    <t>Anleihen und langfristige Kredite</t>
  </si>
  <si>
    <t>Umsatzerlöse</t>
  </si>
  <si>
    <t>Sonstige betriebliche Erträge</t>
  </si>
  <si>
    <t>Materialaufwand</t>
  </si>
  <si>
    <t>Personalaufwand</t>
  </si>
  <si>
    <t>Sonstiger betrieblicher Aufwand</t>
  </si>
  <si>
    <t>Abschreibungen</t>
  </si>
  <si>
    <t>Ergebnis aus Beteiligungen</t>
  </si>
  <si>
    <t>Abschreibungen Finanzanlagen</t>
  </si>
  <si>
    <t>Zinserträge</t>
  </si>
  <si>
    <t>Zinsaufwand</t>
  </si>
  <si>
    <t>EE-Steuern</t>
  </si>
  <si>
    <t>Jahresüberschuss</t>
  </si>
  <si>
    <t>TEUR</t>
  </si>
  <si>
    <t>Nr.:</t>
  </si>
  <si>
    <t>Position</t>
  </si>
  <si>
    <t>Erläuterungen</t>
  </si>
  <si>
    <t>Businessplan: Gewinn- und Verlustrechnung</t>
  </si>
  <si>
    <t>Businessplan: Bilanz</t>
  </si>
  <si>
    <t>Sachanlagen</t>
  </si>
  <si>
    <t>Finanzanlagen</t>
  </si>
  <si>
    <t>Vorräte</t>
  </si>
  <si>
    <t>Forderungen</t>
  </si>
  <si>
    <t>Sonstige Vermögensgegenstände</t>
  </si>
  <si>
    <t>Wertpapiere</t>
  </si>
  <si>
    <t>Liquide Mittel</t>
  </si>
  <si>
    <t>Bilanzsumme Aktiva</t>
  </si>
  <si>
    <t>Verbindlichkeiten aus Lieferungen und Leistungen</t>
  </si>
  <si>
    <t>Sonstige Verbindlichkeiten</t>
  </si>
  <si>
    <t>Bilanzsumme Passiva</t>
  </si>
  <si>
    <t>Forderungen aus Lieferungen u. Leistungen</t>
  </si>
  <si>
    <t>Businessplan: Kapitalflussrechnung</t>
  </si>
  <si>
    <t>Sonstige Anpassungen</t>
  </si>
  <si>
    <t>Cash-Flow</t>
  </si>
  <si>
    <t>Dividenden</t>
  </si>
  <si>
    <t/>
  </si>
  <si>
    <t>Fondsänderungsnachweis</t>
  </si>
  <si>
    <t>Veränderung Liquide Mittel</t>
  </si>
  <si>
    <t>Abstimmung</t>
  </si>
  <si>
    <t>Abschreibungen auf Sachanlagen</t>
  </si>
  <si>
    <t>Abschreibungen auf Finanzanlagen</t>
  </si>
  <si>
    <t>Zuführung/Auflösung langfristiger Rückstellungen</t>
  </si>
  <si>
    <t>Veränderungen der Vorräte</t>
  </si>
  <si>
    <t>Veränderung der Forderung aus Lieferungen und Leistungen</t>
  </si>
  <si>
    <t>Veränderung der Verbindlichkeiten Aus Lieferungen Und Leistungen</t>
  </si>
  <si>
    <t>Veränderung der kurzfristigen Rückstellungen</t>
  </si>
  <si>
    <t>Veränderung der sonstigen Verbindlichkeiten</t>
  </si>
  <si>
    <t>Veränderung der sonstigen Vermögensgegenstände</t>
  </si>
  <si>
    <t>Investitionen in Sachanlagen</t>
  </si>
  <si>
    <t>Investitionen in Finanzanlagen</t>
  </si>
  <si>
    <t>Abgänge von Sachanlagen</t>
  </si>
  <si>
    <t>Abgänge von Finanzanlagen</t>
  </si>
  <si>
    <t>Aufnahme/Tilgung von Anleihen und langfristigen Krediten</t>
  </si>
  <si>
    <t>Veränderung Liquide Mittel (incl. Wertpapiere)</t>
  </si>
  <si>
    <t>Liquide Mittel per   1 Januar</t>
  </si>
  <si>
    <t>Liquide Mittel per 31 Dezember</t>
  </si>
  <si>
    <t>Hier können Sie Ihre Bemerkungen erfassen.</t>
  </si>
  <si>
    <t>KONTROLLE: AKTIVA - PASSIVA</t>
  </si>
  <si>
    <t>Immaterielle Vermögensgegenstände</t>
  </si>
  <si>
    <t>Mittelzufluss (+) / Mittelabfluss (-) aus operativer Geschäftstätigkeit</t>
  </si>
  <si>
    <t>Mittelzufluss (+) / Mittelabfluss (-) aus Investitionstätigkeit</t>
  </si>
  <si>
    <t>Mittelzufluss (+) / Mittelabfluss (-) aus Finanzierung</t>
  </si>
  <si>
    <t>12.a</t>
  </si>
  <si>
    <t>davon Jahresüberschuss</t>
  </si>
  <si>
    <t>Businessplan: Bewegungsbilanz/ Beständedifferenz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</si>
</sst>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_)"/>
    <numFmt numFmtId="166" formatCode="#,##0.00_ ;[Red]\-#,##0.00\ "/>
  </numFmts>
  <fonts count="23" x14ac:knownFonts="1"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sz val="12"/>
      <name val="Arial"/>
      <family val="2"/>
    </font>
    <font>
      <sz val="12"/>
      <name val="Wingdings"/>
      <charset val="2"/>
    </font>
    <font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b/>
      <u val="double"/>
      <sz val="14"/>
      <color indexed="8"/>
      <name val="Arial"/>
      <family val="2"/>
    </font>
    <font>
      <b/>
      <sz val="24"/>
      <color indexed="8"/>
      <name val="Arial"/>
      <family val="2"/>
    </font>
    <font>
      <i/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ott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ashed">
        <color indexed="64"/>
      </right>
      <top/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ott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 wrapText="1"/>
    </xf>
    <xf numFmtId="0" fontId="3" fillId="0" borderId="0">
      <alignment vertical="center" wrapText="1"/>
    </xf>
    <xf numFmtId="0" fontId="2" fillId="0" borderId="0"/>
    <xf numFmtId="165" fontId="1" fillId="1" borderId="0" applyAlignment="0" applyProtection="0"/>
    <xf numFmtId="49" fontId="1" fillId="0" borderId="0">
      <alignment horizontal="left" vertical="center"/>
    </xf>
    <xf numFmtId="0" fontId="4" fillId="0" borderId="0">
      <alignment vertical="center"/>
    </xf>
    <xf numFmtId="0" fontId="4" fillId="0" borderId="0">
      <alignment vertical="center" wrapText="1"/>
    </xf>
    <xf numFmtId="0" fontId="4" fillId="0" borderId="0">
      <alignment vertical="center"/>
    </xf>
    <xf numFmtId="0" fontId="5" fillId="0" borderId="0">
      <alignment vertical="center" wrapText="1"/>
    </xf>
    <xf numFmtId="0" fontId="6" fillId="0" borderId="0">
      <alignment horizontal="centerContinuous" vertical="center"/>
    </xf>
    <xf numFmtId="49" fontId="7" fillId="2" borderId="1" applyNumberFormat="0" applyFont="0" applyFill="0">
      <alignment horizontal="left" vertical="center"/>
    </xf>
    <xf numFmtId="49" fontId="7" fillId="2" borderId="1">
      <alignment vertical="center"/>
    </xf>
    <xf numFmtId="0" fontId="8" fillId="0" borderId="0"/>
    <xf numFmtId="0" fontId="9" fillId="3" borderId="0">
      <alignment horizontal="centerContinuous" vertical="center"/>
    </xf>
  </cellStyleXfs>
  <cellXfs count="105">
    <xf numFmtId="0" fontId="0" fillId="0" borderId="0" xfId="0"/>
    <xf numFmtId="49" fontId="13" fillId="0" borderId="0" xfId="0" applyNumberFormat="1" applyFont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166" fontId="15" fillId="0" borderId="0" xfId="0" applyNumberFormat="1" applyFont="1" applyAlignment="1" applyProtection="1">
      <alignment vertical="center"/>
    </xf>
    <xf numFmtId="166" fontId="16" fillId="0" borderId="0" xfId="0" applyNumberFormat="1" applyFont="1" applyAlignment="1" applyProtection="1">
      <alignment vertical="center"/>
    </xf>
    <xf numFmtId="166" fontId="15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vertical="center"/>
    </xf>
    <xf numFmtId="49" fontId="15" fillId="0" borderId="0" xfId="0" applyNumberFormat="1" applyFont="1" applyAlignment="1" applyProtection="1">
      <alignment horizontal="center" vertical="center"/>
    </xf>
    <xf numFmtId="0" fontId="19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vertical="center"/>
    </xf>
    <xf numFmtId="0" fontId="16" fillId="0" borderId="0" xfId="0" applyFont="1" applyFill="1" applyProtection="1"/>
    <xf numFmtId="0" fontId="16" fillId="0" borderId="0" xfId="0" applyFont="1" applyProtection="1"/>
    <xf numFmtId="164" fontId="15" fillId="0" borderId="13" xfId="0" applyNumberFormat="1" applyFont="1" applyFill="1" applyBorder="1" applyAlignment="1" applyProtection="1">
      <alignment horizontal="center" vertical="center"/>
    </xf>
    <xf numFmtId="164" fontId="15" fillId="0" borderId="0" xfId="0" applyNumberFormat="1" applyFont="1" applyBorder="1" applyAlignment="1" applyProtection="1">
      <alignment vertical="center"/>
    </xf>
    <xf numFmtId="164" fontId="15" fillId="0" borderId="0" xfId="0" applyNumberFormat="1" applyFont="1" applyFill="1" applyBorder="1" applyAlignment="1" applyProtection="1">
      <alignment horizontal="center" vertical="center"/>
    </xf>
    <xf numFmtId="164" fontId="15" fillId="0" borderId="0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10" fillId="0" borderId="0" xfId="0" applyFont="1" applyProtection="1"/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Fill="1" applyProtection="1"/>
    <xf numFmtId="164" fontId="10" fillId="0" borderId="0" xfId="0" applyNumberFormat="1" applyFont="1" applyFill="1" applyProtection="1"/>
    <xf numFmtId="0" fontId="12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vertical="center"/>
    </xf>
    <xf numFmtId="164" fontId="10" fillId="0" borderId="20" xfId="0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164" fontId="10" fillId="0" borderId="0" xfId="0" applyNumberFormat="1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164" fontId="17" fillId="0" borderId="0" xfId="0" applyNumberFormat="1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vertical="center"/>
    </xf>
    <xf numFmtId="3" fontId="17" fillId="0" borderId="2" xfId="0" applyNumberFormat="1" applyFont="1" applyFill="1" applyBorder="1" applyAlignment="1" applyProtection="1">
      <alignment vertical="center"/>
    </xf>
    <xf numFmtId="0" fontId="17" fillId="0" borderId="0" xfId="0" applyFont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3" fontId="15" fillId="0" borderId="2" xfId="0" applyNumberFormat="1" applyFont="1" applyFill="1" applyBorder="1" applyAlignment="1" applyProtection="1">
      <alignment vertical="center"/>
    </xf>
    <xf numFmtId="0" fontId="15" fillId="0" borderId="2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>
      <alignment horizontal="center" vertical="center" wrapText="1"/>
    </xf>
    <xf numFmtId="3" fontId="20" fillId="0" borderId="0" xfId="0" applyNumberFormat="1" applyFont="1" applyFill="1" applyBorder="1" applyAlignment="1" applyProtection="1">
      <alignment vertical="center"/>
    </xf>
    <xf numFmtId="164" fontId="15" fillId="0" borderId="0" xfId="0" applyNumberFormat="1" applyFont="1" applyAlignment="1" applyProtection="1">
      <alignment horizontal="center" vertical="center"/>
    </xf>
    <xf numFmtId="164" fontId="15" fillId="4" borderId="18" xfId="0" applyNumberFormat="1" applyFont="1" applyFill="1" applyBorder="1" applyAlignment="1" applyProtection="1">
      <alignment vertical="center"/>
    </xf>
    <xf numFmtId="49" fontId="21" fillId="5" borderId="0" xfId="0" applyNumberFormat="1" applyFont="1" applyFill="1" applyBorder="1" applyAlignment="1" applyProtection="1">
      <alignment horizontal="left" vertical="center"/>
    </xf>
    <xf numFmtId="49" fontId="14" fillId="5" borderId="0" xfId="0" applyNumberFormat="1" applyFont="1" applyFill="1" applyBorder="1" applyAlignment="1" applyProtection="1">
      <alignment horizontal="left" vertical="center"/>
    </xf>
    <xf numFmtId="0" fontId="17" fillId="5" borderId="6" xfId="0" applyFont="1" applyFill="1" applyBorder="1" applyAlignment="1" applyProtection="1">
      <alignment horizontal="center" vertical="center"/>
    </xf>
    <xf numFmtId="0" fontId="17" fillId="5" borderId="7" xfId="0" applyFont="1" applyFill="1" applyBorder="1" applyAlignment="1" applyProtection="1">
      <alignment horizontal="center" vertical="center"/>
    </xf>
    <xf numFmtId="0" fontId="17" fillId="5" borderId="8" xfId="0" applyFont="1" applyFill="1" applyBorder="1" applyAlignment="1" applyProtection="1">
      <alignment horizontal="center" vertical="center"/>
    </xf>
    <xf numFmtId="0" fontId="17" fillId="5" borderId="2" xfId="0" applyFont="1" applyFill="1" applyBorder="1" applyAlignment="1" applyProtection="1">
      <alignment horizontal="center" vertical="center" wrapText="1"/>
    </xf>
    <xf numFmtId="0" fontId="17" fillId="5" borderId="4" xfId="0" applyFont="1" applyFill="1" applyBorder="1" applyAlignment="1" applyProtection="1">
      <alignment horizontal="center" vertical="center" wrapText="1"/>
    </xf>
    <xf numFmtId="0" fontId="17" fillId="5" borderId="2" xfId="0" applyFont="1" applyFill="1" applyBorder="1" applyAlignment="1" applyProtection="1">
      <alignment horizontal="center" vertical="center"/>
    </xf>
    <xf numFmtId="0" fontId="17" fillId="5" borderId="4" xfId="0" applyFont="1" applyFill="1" applyBorder="1" applyAlignment="1" applyProtection="1">
      <alignment horizontal="center" vertical="center"/>
    </xf>
    <xf numFmtId="0" fontId="17" fillId="5" borderId="11" xfId="0" applyFont="1" applyFill="1" applyBorder="1" applyAlignment="1" applyProtection="1">
      <alignment horizontal="center" vertical="center"/>
    </xf>
    <xf numFmtId="0" fontId="17" fillId="5" borderId="12" xfId="0" applyFont="1" applyFill="1" applyBorder="1" applyAlignment="1" applyProtection="1">
      <alignment horizontal="center" vertical="center"/>
    </xf>
    <xf numFmtId="0" fontId="17" fillId="5" borderId="3" xfId="0" applyFont="1" applyFill="1" applyBorder="1" applyAlignment="1" applyProtection="1">
      <alignment horizontal="center" vertical="center"/>
    </xf>
    <xf numFmtId="164" fontId="17" fillId="5" borderId="10" xfId="0" applyNumberFormat="1" applyFont="1" applyFill="1" applyBorder="1" applyAlignment="1" applyProtection="1">
      <alignment horizontal="center" vertical="center"/>
    </xf>
    <xf numFmtId="0" fontId="17" fillId="5" borderId="10" xfId="0" applyFont="1" applyFill="1" applyBorder="1" applyAlignment="1" applyProtection="1">
      <alignment horizontal="center" vertical="center"/>
    </xf>
    <xf numFmtId="164" fontId="17" fillId="5" borderId="0" xfId="0" applyNumberFormat="1" applyFont="1" applyFill="1" applyBorder="1" applyAlignment="1" applyProtection="1">
      <alignment horizontal="center" vertical="center"/>
    </xf>
    <xf numFmtId="164" fontId="17" fillId="5" borderId="0" xfId="0" applyNumberFormat="1" applyFont="1" applyFill="1" applyBorder="1" applyAlignment="1" applyProtection="1">
      <alignment vertical="center"/>
    </xf>
    <xf numFmtId="164" fontId="17" fillId="5" borderId="3" xfId="0" applyNumberFormat="1" applyFont="1" applyFill="1" applyBorder="1" applyAlignment="1" applyProtection="1">
      <alignment vertical="center"/>
    </xf>
    <xf numFmtId="164" fontId="17" fillId="5" borderId="2" xfId="0" applyNumberFormat="1" applyFont="1" applyFill="1" applyBorder="1" applyAlignment="1" applyProtection="1">
      <alignment vertical="center"/>
    </xf>
    <xf numFmtId="164" fontId="17" fillId="5" borderId="4" xfId="0" applyNumberFormat="1" applyFont="1" applyFill="1" applyBorder="1" applyAlignment="1" applyProtection="1">
      <alignment vertical="center"/>
    </xf>
    <xf numFmtId="0" fontId="17" fillId="5" borderId="9" xfId="0" applyFont="1" applyFill="1" applyBorder="1" applyAlignment="1" applyProtection="1">
      <alignment horizontal="center" vertical="center"/>
    </xf>
    <xf numFmtId="164" fontId="17" fillId="5" borderId="0" xfId="0" applyNumberFormat="1" applyFont="1" applyFill="1" applyBorder="1" applyAlignment="1" applyProtection="1">
      <alignment vertical="center" wrapText="1"/>
    </xf>
    <xf numFmtId="164" fontId="17" fillId="5" borderId="14" xfId="0" applyNumberFormat="1" applyFont="1" applyFill="1" applyBorder="1" applyAlignment="1" applyProtection="1">
      <alignment vertical="center"/>
    </xf>
    <xf numFmtId="164" fontId="17" fillId="5" borderId="15" xfId="0" applyNumberFormat="1" applyFont="1" applyFill="1" applyBorder="1" applyAlignment="1" applyProtection="1">
      <alignment vertical="center"/>
    </xf>
    <xf numFmtId="164" fontId="17" fillId="5" borderId="16" xfId="0" applyNumberFormat="1" applyFont="1" applyFill="1" applyBorder="1" applyAlignment="1" applyProtection="1">
      <alignment vertical="center"/>
    </xf>
    <xf numFmtId="0" fontId="17" fillId="6" borderId="3" xfId="0" applyFont="1" applyFill="1" applyBorder="1" applyAlignment="1" applyProtection="1">
      <alignment horizontal="center" vertical="center"/>
      <protection locked="0"/>
    </xf>
    <xf numFmtId="0" fontId="17" fillId="6" borderId="5" xfId="0" applyFont="1" applyFill="1" applyBorder="1" applyAlignment="1" applyProtection="1">
      <alignment horizontal="center" vertical="center"/>
      <protection locked="0"/>
    </xf>
    <xf numFmtId="164" fontId="15" fillId="6" borderId="3" xfId="0" applyNumberFormat="1" applyFont="1" applyFill="1" applyBorder="1" applyAlignment="1" applyProtection="1">
      <alignment vertical="center"/>
      <protection locked="0"/>
    </xf>
    <xf numFmtId="164" fontId="15" fillId="6" borderId="2" xfId="0" applyNumberFormat="1" applyFont="1" applyFill="1" applyBorder="1" applyAlignment="1" applyProtection="1">
      <alignment vertical="center"/>
      <protection locked="0"/>
    </xf>
    <xf numFmtId="164" fontId="15" fillId="6" borderId="4" xfId="0" applyNumberFormat="1" applyFont="1" applyFill="1" applyBorder="1" applyAlignment="1" applyProtection="1">
      <alignment vertical="center"/>
      <protection locked="0"/>
    </xf>
    <xf numFmtId="49" fontId="18" fillId="5" borderId="0" xfId="0" applyNumberFormat="1" applyFont="1" applyFill="1" applyBorder="1" applyAlignment="1" applyProtection="1">
      <alignment horizontal="left" vertical="center"/>
    </xf>
    <xf numFmtId="0" fontId="6" fillId="5" borderId="17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5" borderId="11" xfId="0" applyFont="1" applyFill="1" applyBorder="1" applyAlignment="1" applyProtection="1">
      <alignment horizontal="center" vertical="center"/>
    </xf>
    <xf numFmtId="0" fontId="6" fillId="5" borderId="10" xfId="0" applyFont="1" applyFill="1" applyBorder="1" applyAlignment="1" applyProtection="1">
      <alignment vertical="center"/>
    </xf>
    <xf numFmtId="0" fontId="6" fillId="5" borderId="0" xfId="0" applyFont="1" applyFill="1" applyBorder="1" applyAlignment="1" applyProtection="1">
      <alignment vertical="center"/>
    </xf>
    <xf numFmtId="0" fontId="6" fillId="5" borderId="0" xfId="0" applyFont="1" applyFill="1" applyBorder="1" applyAlignment="1" applyProtection="1">
      <alignment vertical="center" wrapText="1"/>
    </xf>
    <xf numFmtId="3" fontId="10" fillId="6" borderId="2" xfId="0" applyNumberFormat="1" applyFont="1" applyFill="1" applyBorder="1" applyAlignment="1" applyProtection="1">
      <alignment vertical="center"/>
      <protection locked="0"/>
    </xf>
    <xf numFmtId="3" fontId="6" fillId="5" borderId="2" xfId="0" applyNumberFormat="1" applyFont="1" applyFill="1" applyBorder="1" applyAlignment="1" applyProtection="1">
      <alignment vertical="center"/>
    </xf>
    <xf numFmtId="3" fontId="6" fillId="5" borderId="18" xfId="0" applyNumberFormat="1" applyFont="1" applyFill="1" applyBorder="1" applyAlignment="1" applyProtection="1">
      <alignment vertical="center"/>
    </xf>
    <xf numFmtId="0" fontId="6" fillId="5" borderId="19" xfId="0" applyFont="1" applyFill="1" applyBorder="1" applyAlignment="1" applyProtection="1">
      <alignment horizontal="center" vertical="center"/>
    </xf>
    <xf numFmtId="0" fontId="6" fillId="5" borderId="20" xfId="0" applyFont="1" applyFill="1" applyBorder="1" applyAlignment="1" applyProtection="1">
      <alignment horizontal="center" vertical="center"/>
    </xf>
    <xf numFmtId="164" fontId="6" fillId="5" borderId="20" xfId="0" applyNumberFormat="1" applyFont="1" applyFill="1" applyBorder="1" applyAlignment="1" applyProtection="1">
      <alignment vertical="center"/>
    </xf>
    <xf numFmtId="164" fontId="6" fillId="5" borderId="21" xfId="0" applyNumberFormat="1" applyFont="1" applyFill="1" applyBorder="1" applyAlignment="1" applyProtection="1">
      <alignment vertical="center"/>
    </xf>
    <xf numFmtId="3" fontId="15" fillId="6" borderId="2" xfId="0" applyNumberFormat="1" applyFont="1" applyFill="1" applyBorder="1" applyAlignment="1" applyProtection="1">
      <alignment vertical="center"/>
      <protection locked="0"/>
    </xf>
    <xf numFmtId="0" fontId="15" fillId="6" borderId="2" xfId="0" applyFont="1" applyFill="1" applyBorder="1" applyAlignment="1" applyProtection="1">
      <alignment vertical="center"/>
      <protection locked="0"/>
    </xf>
    <xf numFmtId="49" fontId="17" fillId="5" borderId="0" xfId="0" applyNumberFormat="1" applyFont="1" applyFill="1" applyBorder="1" applyAlignment="1" applyProtection="1">
      <alignment horizontal="left" vertical="center"/>
    </xf>
    <xf numFmtId="0" fontId="17" fillId="5" borderId="17" xfId="0" applyFont="1" applyFill="1" applyBorder="1" applyAlignment="1" applyProtection="1">
      <alignment horizontal="center" vertical="center"/>
    </xf>
    <xf numFmtId="0" fontId="17" fillId="5" borderId="0" xfId="0" applyFont="1" applyFill="1" applyBorder="1" applyAlignment="1" applyProtection="1">
      <alignment horizontal="left" vertical="center"/>
    </xf>
    <xf numFmtId="0" fontId="17" fillId="5" borderId="0" xfId="0" applyFont="1" applyFill="1" applyBorder="1" applyAlignment="1" applyProtection="1">
      <alignment vertical="center"/>
    </xf>
    <xf numFmtId="3" fontId="17" fillId="5" borderId="2" xfId="0" applyNumberFormat="1" applyFont="1" applyFill="1" applyBorder="1" applyAlignment="1" applyProtection="1">
      <alignment vertical="center"/>
    </xf>
    <xf numFmtId="0" fontId="17" fillId="5" borderId="0" xfId="0" applyFont="1" applyFill="1" applyBorder="1" applyAlignment="1" applyProtection="1">
      <alignment vertical="center" wrapText="1"/>
    </xf>
    <xf numFmtId="0" fontId="17" fillId="5" borderId="0" xfId="0" applyFont="1" applyFill="1" applyBorder="1" applyAlignment="1" applyProtection="1">
      <alignment horizontal="left" vertical="center" wrapText="1"/>
    </xf>
    <xf numFmtId="3" fontId="17" fillId="5" borderId="18" xfId="0" applyNumberFormat="1" applyFont="1" applyFill="1" applyBorder="1" applyAlignment="1" applyProtection="1">
      <alignment vertical="center"/>
    </xf>
    <xf numFmtId="0" fontId="15" fillId="5" borderId="0" xfId="0" applyFont="1" applyFill="1" applyAlignment="1" applyProtection="1">
      <alignment horizontal="center" vertical="center"/>
    </xf>
    <xf numFmtId="0" fontId="17" fillId="5" borderId="17" xfId="0" applyFont="1" applyFill="1" applyBorder="1" applyAlignment="1" applyProtection="1">
      <alignment horizontal="center" vertical="center" wrapText="1"/>
    </xf>
    <xf numFmtId="164" fontId="22" fillId="0" borderId="0" xfId="0" applyNumberFormat="1" applyFont="1" applyFill="1" applyBorder="1" applyAlignment="1" applyProtection="1">
      <alignment horizontal="center" vertical="center"/>
    </xf>
    <xf numFmtId="3" fontId="11" fillId="0" borderId="2" xfId="0" applyNumberFormat="1" applyFont="1" applyFill="1" applyBorder="1" applyAlignment="1" applyProtection="1">
      <alignment vertical="center"/>
    </xf>
    <xf numFmtId="0" fontId="16" fillId="6" borderId="22" xfId="0" applyFont="1" applyFill="1" applyBorder="1" applyAlignment="1" applyProtection="1">
      <alignment horizontal="left" vertical="top" wrapText="1" indent="1"/>
      <protection locked="0"/>
    </xf>
    <xf numFmtId="0" fontId="16" fillId="6" borderId="23" xfId="0" applyFont="1" applyFill="1" applyBorder="1" applyAlignment="1" applyProtection="1">
      <alignment horizontal="left" vertical="top" wrapText="1" indent="1"/>
      <protection locked="0"/>
    </xf>
    <xf numFmtId="0" fontId="16" fillId="6" borderId="24" xfId="0" applyFont="1" applyFill="1" applyBorder="1" applyAlignment="1" applyProtection="1">
      <alignment horizontal="left" vertical="top" wrapText="1" indent="1"/>
      <protection locked="0"/>
    </xf>
    <xf numFmtId="0" fontId="17" fillId="0" borderId="0" xfId="0" applyFont="1" applyFill="1" applyBorder="1" applyAlignment="1" applyProtection="1">
      <alignment horizontal="center" vertical="center"/>
    </xf>
  </cellXfs>
  <cellStyles count="17">
    <cellStyle name="1Tabellentext" xfId="1" xr:uid="{00000000-0005-0000-0000-000000000000}"/>
    <cellStyle name="2Tabellentext fett" xfId="2" xr:uid="{00000000-0005-0000-0000-000001000000}"/>
    <cellStyle name="3Tabellentext Zeilenfall" xfId="3" xr:uid="{00000000-0005-0000-0000-000002000000}"/>
    <cellStyle name="4Tabellentext fett Zeilenfall" xfId="4" xr:uid="{00000000-0005-0000-0000-000003000000}"/>
    <cellStyle name="Kopfzeile" xfId="5" xr:uid="{00000000-0005-0000-0000-000004000000}"/>
    <cellStyle name="Muster 1" xfId="6" xr:uid="{00000000-0005-0000-0000-000005000000}"/>
    <cellStyle name="Standard" xfId="0" builtinId="0"/>
    <cellStyle name="Standard Diagramm fett" xfId="7" xr:uid="{00000000-0005-0000-0000-000007000000}"/>
    <cellStyle name="Standard fett" xfId="8" xr:uid="{00000000-0005-0000-0000-000008000000}"/>
    <cellStyle name="Standard fett Zeilenfall" xfId="9" xr:uid="{00000000-0005-0000-0000-000009000000}"/>
    <cellStyle name="Standard fett_Anwenderhilfe" xfId="10" xr:uid="{00000000-0005-0000-0000-00000A000000}"/>
    <cellStyle name="Standard Zeilenfall" xfId="11" xr:uid="{00000000-0005-0000-0000-00000B000000}"/>
    <cellStyle name="Titel" xfId="12" xr:uid="{00000000-0005-0000-0000-00000C000000}"/>
    <cellStyle name="Überschrift 2 Diagramm" xfId="13" xr:uid="{00000000-0005-0000-0000-00000D000000}"/>
    <cellStyle name="Überschrift 3 Diagramm" xfId="14" xr:uid="{00000000-0005-0000-0000-00000E000000}"/>
    <cellStyle name="Undefiniert" xfId="15" xr:uid="{00000000-0005-0000-0000-00000F000000}"/>
    <cellStyle name="Windings" xfId="16" xr:uid="{00000000-0005-0000-0000-000010000000}"/>
  </cellStyles>
  <dxfs count="6">
    <dxf>
      <font>
        <b/>
        <i val="0"/>
        <color theme="0"/>
        <name val="Cambria"/>
        <scheme val="none"/>
      </font>
      <fill>
        <patternFill>
          <bgColor theme="9"/>
        </patternFill>
      </fill>
    </dxf>
    <dxf>
      <font>
        <b/>
        <i val="0"/>
        <color theme="0"/>
        <name val="Cambria"/>
        <scheme val="none"/>
      </font>
      <fill>
        <patternFill>
          <bgColor rgb="FFC00000"/>
        </patternFill>
      </fill>
    </dxf>
    <dxf>
      <font>
        <b/>
        <i val="0"/>
        <condense val="0"/>
        <extend val="0"/>
        <color indexed="8"/>
      </font>
      <fill>
        <patternFill>
          <bgColor theme="9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ndense val="0"/>
        <extend val="0"/>
        <color indexed="8"/>
      </font>
      <fill>
        <patternFill>
          <bgColor theme="9"/>
        </patternFill>
      </fill>
    </dxf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742950</xdr:colOff>
      <xdr:row>0</xdr:row>
      <xdr:rowOff>485775</xdr:rowOff>
    </xdr:to>
    <xdr:pic>
      <xdr:nvPicPr>
        <xdr:cNvPr id="1051" name="Grafik 2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9525" y="0"/>
          <a:ext cx="49149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0</xdr:row>
      <xdr:rowOff>485775</xdr:rowOff>
    </xdr:to>
    <xdr:pic>
      <xdr:nvPicPr>
        <xdr:cNvPr id="2072" name="Grafik 2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33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4514850</xdr:colOff>
      <xdr:row>0</xdr:row>
      <xdr:rowOff>485775</xdr:rowOff>
    </xdr:to>
    <xdr:pic>
      <xdr:nvPicPr>
        <xdr:cNvPr id="3093" name="Grafik 2">
          <a:extLst>
            <a:ext uri="{FF2B5EF4-FFF2-40B4-BE49-F238E27FC236}">
              <a16:creationId xmlns:a16="http://schemas.microsoft.com/office/drawing/2014/main" id="{00000000-0008-0000-02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4391025</xdr:colOff>
      <xdr:row>0</xdr:row>
      <xdr:rowOff>485775</xdr:rowOff>
    </xdr:to>
    <xdr:pic>
      <xdr:nvPicPr>
        <xdr:cNvPr id="4114" name="Grafik 2">
          <a:extLst>
            <a:ext uri="{FF2B5EF4-FFF2-40B4-BE49-F238E27FC236}">
              <a16:creationId xmlns:a16="http://schemas.microsoft.com/office/drawing/2014/main" id="{00000000-0008-0000-03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pageSetUpPr fitToPage="1"/>
  </sheetPr>
  <dimension ref="A1:J22"/>
  <sheetViews>
    <sheetView showGridLines="0" tabSelected="1" zoomScale="70" zoomScaleNormal="70" zoomScaleSheetLayoutView="100" workbookViewId="0">
      <selection activeCell="A2" sqref="A2"/>
    </sheetView>
  </sheetViews>
  <sheetFormatPr baseColWidth="10" defaultColWidth="11.42578125" defaultRowHeight="12.75" x14ac:dyDescent="0.2"/>
  <cols>
    <col min="1" max="1" width="6.7109375" style="11" customWidth="1"/>
    <col min="2" max="2" width="40.28515625" style="11" bestFit="1" customWidth="1"/>
    <col min="3" max="8" width="15.7109375" style="11" customWidth="1"/>
    <col min="9" max="9" width="18.28515625" style="11" customWidth="1"/>
    <col min="10" max="10" width="127.85546875" style="11" customWidth="1"/>
    <col min="11" max="16384" width="11.42578125" style="11"/>
  </cols>
  <sheetData>
    <row r="1" spans="1:10" s="2" customFormat="1" ht="47.25" customHeight="1" x14ac:dyDescent="0.2">
      <c r="B1" s="1"/>
      <c r="C1" s="1"/>
      <c r="D1" s="1"/>
      <c r="E1" s="1"/>
      <c r="F1" s="1"/>
    </row>
    <row r="2" spans="1:10" s="2" customFormat="1" ht="30" x14ac:dyDescent="0.2">
      <c r="A2" s="44" t="s">
        <v>37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s="4" customFormat="1" ht="27.75" customHeight="1" thickBot="1" x14ac:dyDescent="0.25">
      <c r="B3" s="3"/>
      <c r="C3" s="3"/>
      <c r="D3" s="3"/>
      <c r="E3" s="3"/>
      <c r="F3" s="3"/>
      <c r="G3" s="3"/>
      <c r="H3" s="3"/>
    </row>
    <row r="4" spans="1:10" ht="47.25" customHeight="1" thickBot="1" x14ac:dyDescent="0.25">
      <c r="A4" s="10"/>
      <c r="B4" s="104"/>
      <c r="C4" s="46" t="s">
        <v>0</v>
      </c>
      <c r="D4" s="47" t="s">
        <v>1</v>
      </c>
      <c r="E4" s="47" t="s">
        <v>2</v>
      </c>
      <c r="F4" s="47" t="s">
        <v>3</v>
      </c>
      <c r="G4" s="47" t="s">
        <v>4</v>
      </c>
      <c r="H4" s="48" t="s">
        <v>5</v>
      </c>
      <c r="J4" s="63" t="s">
        <v>36</v>
      </c>
    </row>
    <row r="5" spans="1:10" ht="47.25" customHeight="1" x14ac:dyDescent="0.2">
      <c r="A5" s="10"/>
      <c r="B5" s="104"/>
      <c r="C5" s="68">
        <v>2021</v>
      </c>
      <c r="D5" s="49">
        <f>C5+1</f>
        <v>2022</v>
      </c>
      <c r="E5" s="49">
        <f>D5+1</f>
        <v>2023</v>
      </c>
      <c r="F5" s="49">
        <f>E5+1</f>
        <v>2024</v>
      </c>
      <c r="G5" s="49">
        <f>F5+1</f>
        <v>2025</v>
      </c>
      <c r="H5" s="50">
        <f>G5+1</f>
        <v>2026</v>
      </c>
      <c r="J5" s="101" t="s">
        <v>76</v>
      </c>
    </row>
    <row r="6" spans="1:10" ht="47.25" customHeight="1" x14ac:dyDescent="0.2">
      <c r="A6" s="10"/>
      <c r="B6" s="104"/>
      <c r="C6" s="55" t="s">
        <v>6</v>
      </c>
      <c r="D6" s="51" t="s">
        <v>7</v>
      </c>
      <c r="E6" s="51" t="s">
        <v>7</v>
      </c>
      <c r="F6" s="51" t="s">
        <v>7</v>
      </c>
      <c r="G6" s="51" t="s">
        <v>7</v>
      </c>
      <c r="H6" s="52" t="s">
        <v>7</v>
      </c>
      <c r="J6" s="102"/>
    </row>
    <row r="7" spans="1:10" ht="47.25" customHeight="1" thickBot="1" x14ac:dyDescent="0.25">
      <c r="A7" s="56" t="s">
        <v>34</v>
      </c>
      <c r="B7" s="57" t="s">
        <v>35</v>
      </c>
      <c r="C7" s="69" t="s">
        <v>33</v>
      </c>
      <c r="D7" s="53" t="str">
        <f>C7</f>
        <v>TEUR</v>
      </c>
      <c r="E7" s="53" t="str">
        <f>D7</f>
        <v>TEUR</v>
      </c>
      <c r="F7" s="53" t="str">
        <f>E7</f>
        <v>TEUR</v>
      </c>
      <c r="G7" s="53" t="str">
        <f>F7</f>
        <v>TEUR</v>
      </c>
      <c r="H7" s="54" t="str">
        <f>G7</f>
        <v>TEUR</v>
      </c>
      <c r="J7" s="102"/>
    </row>
    <row r="8" spans="1:10" ht="47.25" customHeight="1" x14ac:dyDescent="0.2">
      <c r="A8" s="12">
        <v>1</v>
      </c>
      <c r="B8" s="13" t="s">
        <v>21</v>
      </c>
      <c r="C8" s="70">
        <v>10000</v>
      </c>
      <c r="D8" s="71">
        <v>11000</v>
      </c>
      <c r="E8" s="71">
        <v>12000</v>
      </c>
      <c r="F8" s="71">
        <v>13000</v>
      </c>
      <c r="G8" s="71">
        <v>14000</v>
      </c>
      <c r="H8" s="72">
        <v>15000</v>
      </c>
      <c r="J8" s="102"/>
    </row>
    <row r="9" spans="1:10" ht="47.25" customHeight="1" x14ac:dyDescent="0.2">
      <c r="A9" s="14">
        <f>A8+1</f>
        <v>2</v>
      </c>
      <c r="B9" s="13" t="s">
        <v>22</v>
      </c>
      <c r="C9" s="70">
        <v>400</v>
      </c>
      <c r="D9" s="71">
        <v>500</v>
      </c>
      <c r="E9" s="71">
        <v>600</v>
      </c>
      <c r="F9" s="71">
        <v>700</v>
      </c>
      <c r="G9" s="71">
        <v>800</v>
      </c>
      <c r="H9" s="72">
        <v>900</v>
      </c>
      <c r="J9" s="102"/>
    </row>
    <row r="10" spans="1:10" ht="47.25" customHeight="1" x14ac:dyDescent="0.2">
      <c r="A10" s="14">
        <f t="shared" ref="A10:A22" si="0">A9+1</f>
        <v>3</v>
      </c>
      <c r="B10" s="13" t="s">
        <v>23</v>
      </c>
      <c r="C10" s="70">
        <v>-3000</v>
      </c>
      <c r="D10" s="71">
        <v>-3500</v>
      </c>
      <c r="E10" s="71">
        <v>-4000</v>
      </c>
      <c r="F10" s="71">
        <v>-4500</v>
      </c>
      <c r="G10" s="71">
        <v>-5000</v>
      </c>
      <c r="H10" s="72">
        <v>-5500</v>
      </c>
      <c r="J10" s="102"/>
    </row>
    <row r="11" spans="1:10" ht="47.25" customHeight="1" x14ac:dyDescent="0.2">
      <c r="A11" s="14">
        <f t="shared" si="0"/>
        <v>4</v>
      </c>
      <c r="B11" s="13" t="s">
        <v>24</v>
      </c>
      <c r="C11" s="70">
        <v>-1000</v>
      </c>
      <c r="D11" s="71">
        <v>-1200</v>
      </c>
      <c r="E11" s="71">
        <v>-1500</v>
      </c>
      <c r="F11" s="71">
        <v>-1800</v>
      </c>
      <c r="G11" s="71">
        <v>-2000</v>
      </c>
      <c r="H11" s="72">
        <v>-2500</v>
      </c>
      <c r="J11" s="102"/>
    </row>
    <row r="12" spans="1:10" ht="47.25" customHeight="1" x14ac:dyDescent="0.2">
      <c r="A12" s="14">
        <f t="shared" si="0"/>
        <v>5</v>
      </c>
      <c r="B12" s="13" t="s">
        <v>25</v>
      </c>
      <c r="C12" s="70">
        <v>-500</v>
      </c>
      <c r="D12" s="71">
        <v>-600</v>
      </c>
      <c r="E12" s="71">
        <v>-700</v>
      </c>
      <c r="F12" s="71">
        <v>-800</v>
      </c>
      <c r="G12" s="71">
        <v>-900</v>
      </c>
      <c r="H12" s="72">
        <v>-1000</v>
      </c>
      <c r="J12" s="102"/>
    </row>
    <row r="13" spans="1:10" ht="47.25" customHeight="1" x14ac:dyDescent="0.2">
      <c r="A13" s="58">
        <f t="shared" si="0"/>
        <v>6</v>
      </c>
      <c r="B13" s="59" t="s">
        <v>8</v>
      </c>
      <c r="C13" s="60">
        <f t="shared" ref="C13:H13" si="1">SUM(C8:C12)</f>
        <v>5900</v>
      </c>
      <c r="D13" s="61">
        <f t="shared" si="1"/>
        <v>6200</v>
      </c>
      <c r="E13" s="61">
        <f t="shared" si="1"/>
        <v>6400</v>
      </c>
      <c r="F13" s="61">
        <f t="shared" si="1"/>
        <v>6600</v>
      </c>
      <c r="G13" s="61">
        <f t="shared" si="1"/>
        <v>6900</v>
      </c>
      <c r="H13" s="62">
        <f t="shared" si="1"/>
        <v>6900</v>
      </c>
      <c r="J13" s="102"/>
    </row>
    <row r="14" spans="1:10" ht="47.25" customHeight="1" x14ac:dyDescent="0.2">
      <c r="A14" s="14">
        <f t="shared" si="0"/>
        <v>7</v>
      </c>
      <c r="B14" s="13" t="s">
        <v>26</v>
      </c>
      <c r="C14" s="70">
        <v>-1000</v>
      </c>
      <c r="D14" s="71">
        <v>-1000</v>
      </c>
      <c r="E14" s="71">
        <v>-1000</v>
      </c>
      <c r="F14" s="71">
        <v>-1000</v>
      </c>
      <c r="G14" s="71">
        <v>-1000</v>
      </c>
      <c r="H14" s="72">
        <v>-1000</v>
      </c>
      <c r="J14" s="102"/>
    </row>
    <row r="15" spans="1:10" ht="47.25" customHeight="1" x14ac:dyDescent="0.2">
      <c r="A15" s="58">
        <f t="shared" si="0"/>
        <v>8</v>
      </c>
      <c r="B15" s="59" t="s">
        <v>9</v>
      </c>
      <c r="C15" s="60">
        <f t="shared" ref="C15:H15" si="2">SUM(C13:C14)</f>
        <v>4900</v>
      </c>
      <c r="D15" s="61">
        <f t="shared" si="2"/>
        <v>5200</v>
      </c>
      <c r="E15" s="61">
        <f t="shared" si="2"/>
        <v>5400</v>
      </c>
      <c r="F15" s="61">
        <f t="shared" si="2"/>
        <v>5600</v>
      </c>
      <c r="G15" s="61">
        <f t="shared" si="2"/>
        <v>5900</v>
      </c>
      <c r="H15" s="62">
        <f t="shared" si="2"/>
        <v>5900</v>
      </c>
      <c r="J15" s="102"/>
    </row>
    <row r="16" spans="1:10" ht="47.25" customHeight="1" x14ac:dyDescent="0.2">
      <c r="A16" s="14">
        <f t="shared" si="0"/>
        <v>9</v>
      </c>
      <c r="B16" s="13" t="s">
        <v>27</v>
      </c>
      <c r="C16" s="70">
        <v>100</v>
      </c>
      <c r="D16" s="71">
        <v>150</v>
      </c>
      <c r="E16" s="71">
        <v>200</v>
      </c>
      <c r="F16" s="71">
        <v>250</v>
      </c>
      <c r="G16" s="71">
        <v>300</v>
      </c>
      <c r="H16" s="72">
        <v>350</v>
      </c>
      <c r="J16" s="102"/>
    </row>
    <row r="17" spans="1:10" ht="47.25" customHeight="1" x14ac:dyDescent="0.2">
      <c r="A17" s="14">
        <f t="shared" si="0"/>
        <v>10</v>
      </c>
      <c r="B17" s="13" t="s">
        <v>28</v>
      </c>
      <c r="C17" s="70"/>
      <c r="D17" s="71"/>
      <c r="E17" s="71"/>
      <c r="F17" s="71"/>
      <c r="G17" s="71"/>
      <c r="H17" s="72"/>
      <c r="J17" s="102"/>
    </row>
    <row r="18" spans="1:10" ht="47.25" customHeight="1" x14ac:dyDescent="0.2">
      <c r="A18" s="14">
        <f t="shared" si="0"/>
        <v>11</v>
      </c>
      <c r="B18" s="13" t="s">
        <v>29</v>
      </c>
      <c r="C18" s="70">
        <v>50</v>
      </c>
      <c r="D18" s="71">
        <v>50</v>
      </c>
      <c r="E18" s="71">
        <v>50</v>
      </c>
      <c r="F18" s="71">
        <v>50</v>
      </c>
      <c r="G18" s="71">
        <v>50</v>
      </c>
      <c r="H18" s="72">
        <v>50</v>
      </c>
      <c r="J18" s="102"/>
    </row>
    <row r="19" spans="1:10" ht="47.25" customHeight="1" x14ac:dyDescent="0.2">
      <c r="A19" s="14">
        <f t="shared" si="0"/>
        <v>12</v>
      </c>
      <c r="B19" s="13" t="s">
        <v>30</v>
      </c>
      <c r="C19" s="70">
        <v>-200</v>
      </c>
      <c r="D19" s="71">
        <v>-200</v>
      </c>
      <c r="E19" s="71">
        <v>-200</v>
      </c>
      <c r="F19" s="71">
        <v>-200</v>
      </c>
      <c r="G19" s="71">
        <v>-200</v>
      </c>
      <c r="H19" s="72">
        <v>-200</v>
      </c>
      <c r="J19" s="102"/>
    </row>
    <row r="20" spans="1:10" ht="47.25" customHeight="1" x14ac:dyDescent="0.2">
      <c r="A20" s="58">
        <f t="shared" si="0"/>
        <v>13</v>
      </c>
      <c r="B20" s="64" t="s">
        <v>10</v>
      </c>
      <c r="C20" s="60">
        <f t="shared" ref="C20:H20" si="3">SUM(C15:C19)</f>
        <v>4850</v>
      </c>
      <c r="D20" s="61">
        <f t="shared" si="3"/>
        <v>5200</v>
      </c>
      <c r="E20" s="61">
        <f t="shared" si="3"/>
        <v>5450</v>
      </c>
      <c r="F20" s="61">
        <f t="shared" si="3"/>
        <v>5700</v>
      </c>
      <c r="G20" s="61">
        <f t="shared" si="3"/>
        <v>6050</v>
      </c>
      <c r="H20" s="62">
        <f t="shared" si="3"/>
        <v>6100</v>
      </c>
      <c r="J20" s="102"/>
    </row>
    <row r="21" spans="1:10" ht="47.25" customHeight="1" x14ac:dyDescent="0.2">
      <c r="A21" s="14">
        <f t="shared" si="0"/>
        <v>14</v>
      </c>
      <c r="B21" s="15" t="s">
        <v>31</v>
      </c>
      <c r="C21" s="70">
        <v>-1455</v>
      </c>
      <c r="D21" s="71">
        <v>-1560</v>
      </c>
      <c r="E21" s="71">
        <v>-1635</v>
      </c>
      <c r="F21" s="71">
        <v>-1710</v>
      </c>
      <c r="G21" s="71">
        <v>-1815</v>
      </c>
      <c r="H21" s="72">
        <v>-1830</v>
      </c>
      <c r="J21" s="102"/>
    </row>
    <row r="22" spans="1:10" ht="47.25" customHeight="1" thickBot="1" x14ac:dyDescent="0.25">
      <c r="A22" s="58">
        <f t="shared" si="0"/>
        <v>15</v>
      </c>
      <c r="B22" s="59" t="s">
        <v>32</v>
      </c>
      <c r="C22" s="65">
        <f t="shared" ref="C22:H22" si="4">SUM(C20:C21)</f>
        <v>3395</v>
      </c>
      <c r="D22" s="66">
        <f t="shared" si="4"/>
        <v>3640</v>
      </c>
      <c r="E22" s="66">
        <f t="shared" si="4"/>
        <v>3815</v>
      </c>
      <c r="F22" s="66">
        <f t="shared" si="4"/>
        <v>3990</v>
      </c>
      <c r="G22" s="66">
        <f t="shared" si="4"/>
        <v>4235</v>
      </c>
      <c r="H22" s="67">
        <f t="shared" si="4"/>
        <v>4270</v>
      </c>
      <c r="J22" s="103"/>
    </row>
  </sheetData>
  <mergeCells count="2">
    <mergeCell ref="J5:J22"/>
    <mergeCell ref="B4:B6"/>
  </mergeCells>
  <phoneticPr fontId="0" type="noConversion"/>
  <dataValidations count="1">
    <dataValidation type="decimal" operator="lessThan" allowBlank="1" showInputMessage="1" showErrorMessage="1" errorTitle="AUFWENDUNGEN" error="BITTE GEBEN SIE AUFWENDUNGEN NEGATIV EIN" promptTitle="AUFWENDUNGEN" prompt="BITTE GEBEN SIE AUFWENDUNGEN NEGATIV EIN" sqref="C10:H12 C14:H14 C17:H17 C19:H19 C21:H21" xr:uid="{00000000-0002-0000-0000-000000000000}">
      <formula1>0</formula1>
    </dataValidation>
  </dataValidations>
  <printOptions horizontalCentered="1"/>
  <pageMargins left="0.39370078740157483" right="0.39370078740157483" top="0.78740157480314965" bottom="0.78740157480314965" header="0.43307086614173229" footer="0.51181102362204722"/>
  <pageSetup paperSize="9" scale="48" orientation="landscape" r:id="rId1"/>
  <headerFooter alignWithMargins="0">
    <oddFooter>&amp;Lwww.business-wissen.de&amp;R&amp;Z&amp;F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6">
    <pageSetUpPr fitToPage="1"/>
  </sheetPr>
  <dimension ref="A1:J30"/>
  <sheetViews>
    <sheetView showGridLines="0" zoomScale="60" zoomScaleNormal="60" zoomScaleSheetLayoutView="100" workbookViewId="0">
      <selection activeCell="A2" sqref="A2"/>
    </sheetView>
  </sheetViews>
  <sheetFormatPr baseColWidth="10" defaultColWidth="11.42578125" defaultRowHeight="18" x14ac:dyDescent="0.25"/>
  <cols>
    <col min="1" max="1" width="7.5703125" style="19" customWidth="1"/>
    <col min="2" max="2" width="62.42578125" style="19" bestFit="1" customWidth="1"/>
    <col min="3" max="8" width="15.7109375" style="19" customWidth="1"/>
    <col min="9" max="9" width="18.28515625" style="11" customWidth="1"/>
    <col min="10" max="10" width="150.5703125" style="11" customWidth="1"/>
    <col min="11" max="16384" width="11.42578125" style="19"/>
  </cols>
  <sheetData>
    <row r="1" spans="1:10" s="6" customFormat="1" ht="47.25" customHeight="1" x14ac:dyDescent="0.2">
      <c r="C1" s="7"/>
      <c r="D1" s="7"/>
      <c r="E1" s="7"/>
      <c r="F1" s="7"/>
      <c r="G1" s="7"/>
      <c r="I1" s="2"/>
      <c r="J1" s="2"/>
    </row>
    <row r="2" spans="1:10" s="8" customFormat="1" ht="36.75" customHeight="1" x14ac:dyDescent="0.2">
      <c r="A2" s="44" t="s">
        <v>38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s="3" customFormat="1" ht="27.75" customHeight="1" thickBot="1" x14ac:dyDescent="0.25">
      <c r="I3" s="4"/>
      <c r="J3" s="4"/>
    </row>
    <row r="4" spans="1:10" s="16" customFormat="1" ht="48" customHeight="1" thickBot="1" x14ac:dyDescent="0.25">
      <c r="B4" s="17"/>
      <c r="C4" s="74" t="s">
        <v>0</v>
      </c>
      <c r="D4" s="74" t="s">
        <v>1</v>
      </c>
      <c r="E4" s="74" t="s">
        <v>2</v>
      </c>
      <c r="F4" s="74" t="s">
        <v>3</v>
      </c>
      <c r="G4" s="74" t="s">
        <v>4</v>
      </c>
      <c r="H4" s="74" t="s">
        <v>5</v>
      </c>
      <c r="I4" s="11"/>
      <c r="J4" s="63" t="s">
        <v>36</v>
      </c>
    </row>
    <row r="5" spans="1:10" s="18" customFormat="1" ht="48" customHeight="1" x14ac:dyDescent="0.2">
      <c r="B5" s="17"/>
      <c r="C5" s="75">
        <f>GuV!C5</f>
        <v>2021</v>
      </c>
      <c r="D5" s="75">
        <f>GuV!D5</f>
        <v>2022</v>
      </c>
      <c r="E5" s="75">
        <f>GuV!E5</f>
        <v>2023</v>
      </c>
      <c r="F5" s="75">
        <f>GuV!F5</f>
        <v>2024</v>
      </c>
      <c r="G5" s="75">
        <f>GuV!G5</f>
        <v>2025</v>
      </c>
      <c r="H5" s="75">
        <f>GuV!H5</f>
        <v>2026</v>
      </c>
      <c r="I5" s="11"/>
      <c r="J5" s="101" t="s">
        <v>76</v>
      </c>
    </row>
    <row r="6" spans="1:10" ht="48" customHeight="1" x14ac:dyDescent="0.25">
      <c r="C6" s="75" t="s">
        <v>6</v>
      </c>
      <c r="D6" s="75" t="s">
        <v>7</v>
      </c>
      <c r="E6" s="75" t="s">
        <v>7</v>
      </c>
      <c r="F6" s="75" t="s">
        <v>7</v>
      </c>
      <c r="G6" s="75" t="s">
        <v>7</v>
      </c>
      <c r="H6" s="75" t="s">
        <v>7</v>
      </c>
      <c r="J6" s="102"/>
    </row>
    <row r="7" spans="1:10" ht="48" customHeight="1" thickBot="1" x14ac:dyDescent="0.3">
      <c r="A7" s="56" t="s">
        <v>34</v>
      </c>
      <c r="B7" s="77" t="s">
        <v>35</v>
      </c>
      <c r="C7" s="76" t="str">
        <f>GuV!C7</f>
        <v>TEUR</v>
      </c>
      <c r="D7" s="76" t="str">
        <f>GuV!D7</f>
        <v>TEUR</v>
      </c>
      <c r="E7" s="76" t="str">
        <f>GuV!E7</f>
        <v>TEUR</v>
      </c>
      <c r="F7" s="76" t="str">
        <f>GuV!F7</f>
        <v>TEUR</v>
      </c>
      <c r="G7" s="76" t="str">
        <f>GuV!G7</f>
        <v>TEUR</v>
      </c>
      <c r="H7" s="76" t="str">
        <f>GuV!H7</f>
        <v>TEUR</v>
      </c>
      <c r="J7" s="102"/>
    </row>
    <row r="8" spans="1:10" ht="48" customHeight="1" x14ac:dyDescent="0.25">
      <c r="A8" s="14">
        <v>1</v>
      </c>
      <c r="B8" s="20" t="s">
        <v>78</v>
      </c>
      <c r="C8" s="80">
        <v>1000</v>
      </c>
      <c r="D8" s="80">
        <v>1000</v>
      </c>
      <c r="E8" s="80">
        <v>1000</v>
      </c>
      <c r="F8" s="80">
        <v>1000</v>
      </c>
      <c r="G8" s="80">
        <v>1000</v>
      </c>
      <c r="H8" s="80">
        <v>1000</v>
      </c>
      <c r="J8" s="102"/>
    </row>
    <row r="9" spans="1:10" s="21" customFormat="1" ht="48" customHeight="1" x14ac:dyDescent="0.2">
      <c r="A9" s="14">
        <f>A8+1</f>
        <v>2</v>
      </c>
      <c r="B9" s="20" t="s">
        <v>39</v>
      </c>
      <c r="C9" s="80">
        <v>8000</v>
      </c>
      <c r="D9" s="80">
        <v>10000</v>
      </c>
      <c r="E9" s="80">
        <v>10000</v>
      </c>
      <c r="F9" s="80">
        <v>10000</v>
      </c>
      <c r="G9" s="80">
        <v>10000</v>
      </c>
      <c r="H9" s="80">
        <v>10000</v>
      </c>
      <c r="I9" s="11"/>
      <c r="J9" s="102"/>
    </row>
    <row r="10" spans="1:10" s="21" customFormat="1" ht="48" customHeight="1" x14ac:dyDescent="0.2">
      <c r="A10" s="14">
        <f>A9+1</f>
        <v>3</v>
      </c>
      <c r="B10" s="20" t="s">
        <v>40</v>
      </c>
      <c r="C10" s="80">
        <v>1000</v>
      </c>
      <c r="D10" s="80">
        <v>2000</v>
      </c>
      <c r="E10" s="80">
        <v>1000</v>
      </c>
      <c r="F10" s="80">
        <v>1000</v>
      </c>
      <c r="G10" s="80">
        <v>1000</v>
      </c>
      <c r="H10" s="80">
        <v>1000</v>
      </c>
      <c r="I10" s="11"/>
      <c r="J10" s="102"/>
    </row>
    <row r="11" spans="1:10" s="16" customFormat="1" ht="48" customHeight="1" x14ac:dyDescent="0.2">
      <c r="A11" s="58">
        <f t="shared" ref="A11:A26" si="0">A10+1</f>
        <v>4</v>
      </c>
      <c r="B11" s="78" t="s">
        <v>14</v>
      </c>
      <c r="C11" s="81">
        <f>SUM(C8:C10)</f>
        <v>10000</v>
      </c>
      <c r="D11" s="81">
        <f t="shared" ref="D11:H11" si="1">SUM(D8:D10)</f>
        <v>13000</v>
      </c>
      <c r="E11" s="81">
        <f t="shared" si="1"/>
        <v>12000</v>
      </c>
      <c r="F11" s="81">
        <f t="shared" si="1"/>
        <v>12000</v>
      </c>
      <c r="G11" s="81">
        <f t="shared" si="1"/>
        <v>12000</v>
      </c>
      <c r="H11" s="81">
        <f t="shared" si="1"/>
        <v>12000</v>
      </c>
      <c r="I11" s="11"/>
      <c r="J11" s="102"/>
    </row>
    <row r="12" spans="1:10" s="21" customFormat="1" ht="48" customHeight="1" x14ac:dyDescent="0.2">
      <c r="A12" s="14">
        <f t="shared" si="0"/>
        <v>5</v>
      </c>
      <c r="B12" s="20" t="s">
        <v>41</v>
      </c>
      <c r="C12" s="80">
        <v>2000</v>
      </c>
      <c r="D12" s="80">
        <v>1000</v>
      </c>
      <c r="E12" s="80">
        <v>2000</v>
      </c>
      <c r="F12" s="80">
        <v>2000</v>
      </c>
      <c r="G12" s="80">
        <v>2000</v>
      </c>
      <c r="H12" s="80">
        <v>2000</v>
      </c>
      <c r="I12" s="11"/>
      <c r="J12" s="102"/>
    </row>
    <row r="13" spans="1:10" s="21" customFormat="1" ht="48" customHeight="1" x14ac:dyDescent="0.2">
      <c r="A13" s="14">
        <f t="shared" si="0"/>
        <v>6</v>
      </c>
      <c r="B13" s="20" t="s">
        <v>42</v>
      </c>
      <c r="C13" s="80">
        <v>1000</v>
      </c>
      <c r="D13" s="80">
        <v>500</v>
      </c>
      <c r="E13" s="80">
        <v>1000</v>
      </c>
      <c r="F13" s="80">
        <v>1200</v>
      </c>
      <c r="G13" s="80">
        <v>1000</v>
      </c>
      <c r="H13" s="80">
        <v>500</v>
      </c>
      <c r="I13" s="11"/>
      <c r="J13" s="102"/>
    </row>
    <row r="14" spans="1:10" s="21" customFormat="1" ht="48" customHeight="1" x14ac:dyDescent="0.2">
      <c r="A14" s="14">
        <f t="shared" si="0"/>
        <v>7</v>
      </c>
      <c r="B14" s="20" t="s">
        <v>43</v>
      </c>
      <c r="C14" s="80">
        <v>500</v>
      </c>
      <c r="D14" s="80">
        <v>500</v>
      </c>
      <c r="E14" s="80">
        <v>500</v>
      </c>
      <c r="F14" s="80">
        <v>500</v>
      </c>
      <c r="G14" s="80">
        <v>500</v>
      </c>
      <c r="H14" s="80">
        <v>500</v>
      </c>
      <c r="I14" s="11"/>
      <c r="J14" s="102"/>
    </row>
    <row r="15" spans="1:10" s="21" customFormat="1" ht="48" customHeight="1" x14ac:dyDescent="0.2">
      <c r="A15" s="14">
        <f t="shared" si="0"/>
        <v>8</v>
      </c>
      <c r="B15" s="20" t="s">
        <v>44</v>
      </c>
      <c r="C15" s="80">
        <v>200</v>
      </c>
      <c r="D15" s="80">
        <v>200</v>
      </c>
      <c r="E15" s="80">
        <v>200</v>
      </c>
      <c r="F15" s="80">
        <v>200</v>
      </c>
      <c r="G15" s="80">
        <v>200</v>
      </c>
      <c r="H15" s="80">
        <v>200</v>
      </c>
      <c r="I15" s="11"/>
      <c r="J15" s="102"/>
    </row>
    <row r="16" spans="1:10" s="21" customFormat="1" ht="48" customHeight="1" x14ac:dyDescent="0.2">
      <c r="A16" s="14">
        <f t="shared" si="0"/>
        <v>9</v>
      </c>
      <c r="B16" s="20" t="s">
        <v>45</v>
      </c>
      <c r="C16" s="80">
        <v>200</v>
      </c>
      <c r="D16" s="80">
        <v>200</v>
      </c>
      <c r="E16" s="80">
        <v>200</v>
      </c>
      <c r="F16" s="80">
        <v>200</v>
      </c>
      <c r="G16" s="80">
        <v>200</v>
      </c>
      <c r="H16" s="80">
        <v>200</v>
      </c>
      <c r="I16" s="11"/>
      <c r="J16" s="102"/>
    </row>
    <row r="17" spans="1:10" s="16" customFormat="1" ht="48" customHeight="1" x14ac:dyDescent="0.2">
      <c r="A17" s="58">
        <f t="shared" si="0"/>
        <v>10</v>
      </c>
      <c r="B17" s="79" t="s">
        <v>15</v>
      </c>
      <c r="C17" s="81">
        <f t="shared" ref="C17:H17" si="2">SUM(C12:C16)</f>
        <v>3900</v>
      </c>
      <c r="D17" s="81">
        <f t="shared" si="2"/>
        <v>2400</v>
      </c>
      <c r="E17" s="81">
        <f t="shared" si="2"/>
        <v>3900</v>
      </c>
      <c r="F17" s="81">
        <f t="shared" si="2"/>
        <v>4100</v>
      </c>
      <c r="G17" s="81">
        <f t="shared" si="2"/>
        <v>3900</v>
      </c>
      <c r="H17" s="81">
        <f t="shared" si="2"/>
        <v>3400</v>
      </c>
      <c r="I17" s="11"/>
      <c r="J17" s="102"/>
    </row>
    <row r="18" spans="1:10" s="16" customFormat="1" ht="48" customHeight="1" x14ac:dyDescent="0.2">
      <c r="A18" s="58">
        <f t="shared" si="0"/>
        <v>11</v>
      </c>
      <c r="B18" s="78" t="s">
        <v>46</v>
      </c>
      <c r="C18" s="81">
        <f t="shared" ref="C18:H18" si="3">C11+C17</f>
        <v>13900</v>
      </c>
      <c r="D18" s="81">
        <f t="shared" si="3"/>
        <v>15400</v>
      </c>
      <c r="E18" s="81">
        <f t="shared" si="3"/>
        <v>15900</v>
      </c>
      <c r="F18" s="81">
        <f t="shared" si="3"/>
        <v>16100</v>
      </c>
      <c r="G18" s="81">
        <f t="shared" si="3"/>
        <v>15900</v>
      </c>
      <c r="H18" s="81">
        <f t="shared" si="3"/>
        <v>15400</v>
      </c>
      <c r="I18" s="11"/>
      <c r="J18" s="102"/>
    </row>
    <row r="19" spans="1:10" s="21" customFormat="1" ht="48" customHeight="1" x14ac:dyDescent="0.2">
      <c r="A19" s="14">
        <f t="shared" si="0"/>
        <v>12</v>
      </c>
      <c r="B19" s="20" t="s">
        <v>16</v>
      </c>
      <c r="C19" s="80">
        <v>6900</v>
      </c>
      <c r="D19" s="80">
        <v>6850</v>
      </c>
      <c r="E19" s="80">
        <v>7500</v>
      </c>
      <c r="F19" s="80">
        <v>7750</v>
      </c>
      <c r="G19" s="80">
        <v>8000</v>
      </c>
      <c r="H19" s="80">
        <v>7650</v>
      </c>
      <c r="I19" s="11"/>
      <c r="J19" s="102"/>
    </row>
    <row r="20" spans="1:10" s="21" customFormat="1" ht="48" customHeight="1" x14ac:dyDescent="0.2">
      <c r="A20" s="99" t="s">
        <v>82</v>
      </c>
      <c r="B20" s="29" t="s">
        <v>83</v>
      </c>
      <c r="C20" s="100">
        <f>GuV!C22</f>
        <v>3395</v>
      </c>
      <c r="D20" s="100">
        <f>GuV!D22</f>
        <v>3640</v>
      </c>
      <c r="E20" s="100">
        <f>GuV!E22</f>
        <v>3815</v>
      </c>
      <c r="F20" s="100">
        <f>GuV!F22</f>
        <v>3990</v>
      </c>
      <c r="G20" s="100">
        <f>GuV!G22</f>
        <v>4235</v>
      </c>
      <c r="H20" s="100">
        <f>GuV!H22</f>
        <v>4270</v>
      </c>
      <c r="I20" s="11"/>
      <c r="J20" s="102"/>
    </row>
    <row r="21" spans="1:10" s="21" customFormat="1" ht="48" customHeight="1" x14ac:dyDescent="0.2">
      <c r="A21" s="14">
        <f>A19+1</f>
        <v>13</v>
      </c>
      <c r="B21" s="20" t="s">
        <v>17</v>
      </c>
      <c r="C21" s="80">
        <v>1600</v>
      </c>
      <c r="D21" s="80">
        <v>2250</v>
      </c>
      <c r="E21" s="80">
        <v>3200</v>
      </c>
      <c r="F21" s="80">
        <v>3250</v>
      </c>
      <c r="G21" s="80">
        <v>2900</v>
      </c>
      <c r="H21" s="80">
        <v>2850</v>
      </c>
      <c r="I21" s="11"/>
      <c r="J21" s="102"/>
    </row>
    <row r="22" spans="1:10" s="21" customFormat="1" ht="48" customHeight="1" x14ac:dyDescent="0.2">
      <c r="A22" s="14">
        <f t="shared" si="0"/>
        <v>14</v>
      </c>
      <c r="B22" s="20" t="s">
        <v>18</v>
      </c>
      <c r="C22" s="80">
        <v>2000</v>
      </c>
      <c r="D22" s="80">
        <v>2200</v>
      </c>
      <c r="E22" s="80">
        <v>2400</v>
      </c>
      <c r="F22" s="80">
        <v>2600</v>
      </c>
      <c r="G22" s="80">
        <v>2800</v>
      </c>
      <c r="H22" s="80">
        <v>3000</v>
      </c>
      <c r="I22" s="11"/>
      <c r="J22" s="102"/>
    </row>
    <row r="23" spans="1:10" s="21" customFormat="1" ht="48" customHeight="1" x14ac:dyDescent="0.2">
      <c r="A23" s="14">
        <f t="shared" si="0"/>
        <v>15</v>
      </c>
      <c r="B23" s="20" t="s">
        <v>47</v>
      </c>
      <c r="C23" s="80">
        <v>500</v>
      </c>
      <c r="D23" s="80">
        <v>500</v>
      </c>
      <c r="E23" s="80">
        <v>500</v>
      </c>
      <c r="F23" s="80">
        <v>500</v>
      </c>
      <c r="G23" s="80">
        <v>500</v>
      </c>
      <c r="H23" s="80">
        <v>500</v>
      </c>
      <c r="I23" s="11"/>
      <c r="J23" s="102"/>
    </row>
    <row r="24" spans="1:10" s="21" customFormat="1" ht="48" customHeight="1" x14ac:dyDescent="0.2">
      <c r="A24" s="14">
        <f t="shared" si="0"/>
        <v>16</v>
      </c>
      <c r="B24" s="20" t="s">
        <v>48</v>
      </c>
      <c r="C24" s="80">
        <v>1100</v>
      </c>
      <c r="D24" s="80">
        <v>2000</v>
      </c>
      <c r="E24" s="80">
        <v>900</v>
      </c>
      <c r="F24" s="80">
        <v>800</v>
      </c>
      <c r="G24" s="80">
        <v>700</v>
      </c>
      <c r="H24" s="80">
        <v>600</v>
      </c>
      <c r="I24" s="11"/>
      <c r="J24" s="102"/>
    </row>
    <row r="25" spans="1:10" s="21" customFormat="1" ht="48" customHeight="1" x14ac:dyDescent="0.2">
      <c r="A25" s="14">
        <f t="shared" si="0"/>
        <v>17</v>
      </c>
      <c r="B25" s="20" t="s">
        <v>20</v>
      </c>
      <c r="C25" s="80">
        <v>1800</v>
      </c>
      <c r="D25" s="80">
        <v>1600</v>
      </c>
      <c r="E25" s="80">
        <v>1400</v>
      </c>
      <c r="F25" s="80">
        <v>1200</v>
      </c>
      <c r="G25" s="80">
        <v>1000</v>
      </c>
      <c r="H25" s="80">
        <v>800</v>
      </c>
      <c r="I25" s="11"/>
      <c r="J25" s="102"/>
    </row>
    <row r="26" spans="1:10" s="16" customFormat="1" ht="48" customHeight="1" thickBot="1" x14ac:dyDescent="0.25">
      <c r="A26" s="58">
        <f t="shared" si="0"/>
        <v>18</v>
      </c>
      <c r="B26" s="78" t="s">
        <v>49</v>
      </c>
      <c r="C26" s="82">
        <f>SUM(C19,C21:C25)</f>
        <v>13900</v>
      </c>
      <c r="D26" s="82">
        <f t="shared" ref="D26:H26" si="4">SUM(D19,D21:D25)</f>
        <v>15400</v>
      </c>
      <c r="E26" s="82">
        <f t="shared" si="4"/>
        <v>15900</v>
      </c>
      <c r="F26" s="82">
        <f t="shared" si="4"/>
        <v>16100</v>
      </c>
      <c r="G26" s="82">
        <f t="shared" si="4"/>
        <v>15900</v>
      </c>
      <c r="H26" s="82">
        <f t="shared" si="4"/>
        <v>15400</v>
      </c>
      <c r="I26" s="11"/>
      <c r="J26" s="103"/>
    </row>
    <row r="30" spans="1:10" x14ac:dyDescent="0.25">
      <c r="B30" s="22" t="s">
        <v>77</v>
      </c>
      <c r="C30" s="23">
        <f t="shared" ref="C30:H30" si="5">C18-C26</f>
        <v>0</v>
      </c>
      <c r="D30" s="23">
        <f t="shared" si="5"/>
        <v>0</v>
      </c>
      <c r="E30" s="23">
        <f t="shared" si="5"/>
        <v>0</v>
      </c>
      <c r="F30" s="23">
        <f t="shared" si="5"/>
        <v>0</v>
      </c>
      <c r="G30" s="23">
        <f t="shared" si="5"/>
        <v>0</v>
      </c>
      <c r="H30" s="23">
        <f t="shared" si="5"/>
        <v>0</v>
      </c>
    </row>
  </sheetData>
  <mergeCells count="1">
    <mergeCell ref="J5:J26"/>
  </mergeCells>
  <phoneticPr fontId="0" type="noConversion"/>
  <conditionalFormatting sqref="C30:H30">
    <cfRule type="cellIs" dxfId="5" priority="1" operator="notEqual">
      <formula>0</formula>
    </cfRule>
    <cfRule type="cellIs" dxfId="4" priority="2" operator="equal">
      <formula>0</formula>
    </cfRule>
  </conditionalFormatting>
  <printOptions horizontalCentered="1"/>
  <pageMargins left="0.39370078740157483" right="0.39370078740157483" top="0.78740157480314965" bottom="0.78740157480314965" header="0.43307086614173229" footer="0.51181102362204722"/>
  <pageSetup paperSize="9" scale="41" orientation="landscape" r:id="rId1"/>
  <headerFooter alignWithMargins="0">
    <oddFooter>&amp;Lwww.business-wissen.de&amp;R&amp;Z&amp;F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7">
    <pageSetUpPr fitToPage="1"/>
  </sheetPr>
  <dimension ref="A1:I26"/>
  <sheetViews>
    <sheetView zoomScale="60" zoomScaleNormal="60" zoomScaleSheetLayoutView="100" workbookViewId="0">
      <selection activeCell="A2" sqref="A2"/>
    </sheetView>
  </sheetViews>
  <sheetFormatPr baseColWidth="10" defaultColWidth="11.42578125" defaultRowHeight="18.75" x14ac:dyDescent="0.2"/>
  <cols>
    <col min="1" max="1" width="6.140625" style="29" bestFit="1" customWidth="1"/>
    <col min="2" max="2" width="69.7109375" style="29" bestFit="1" customWidth="1"/>
    <col min="3" max="7" width="15.7109375" style="29" customWidth="1"/>
    <col min="8" max="8" width="18.28515625" style="11" customWidth="1"/>
    <col min="9" max="9" width="150.5703125" style="11" customWidth="1"/>
    <col min="10" max="16384" width="11.42578125" style="29"/>
  </cols>
  <sheetData>
    <row r="1" spans="1:9" s="6" customFormat="1" ht="47.25" customHeight="1" x14ac:dyDescent="0.2">
      <c r="C1" s="7"/>
      <c r="D1" s="7"/>
      <c r="E1" s="7"/>
      <c r="F1" s="7"/>
      <c r="G1" s="7"/>
      <c r="H1" s="2"/>
      <c r="I1" s="2"/>
    </row>
    <row r="2" spans="1:9" s="8" customFormat="1" ht="36.75" customHeight="1" x14ac:dyDescent="0.2">
      <c r="A2" s="44" t="s">
        <v>84</v>
      </c>
      <c r="B2" s="73"/>
      <c r="C2" s="73"/>
      <c r="D2" s="73"/>
      <c r="E2" s="73"/>
      <c r="F2" s="73"/>
      <c r="G2" s="73"/>
      <c r="H2" s="73"/>
      <c r="I2" s="73"/>
    </row>
    <row r="3" spans="1:9" s="3" customFormat="1" ht="27.75" customHeight="1" thickBot="1" x14ac:dyDescent="0.25">
      <c r="H3" s="4"/>
      <c r="I3" s="4"/>
    </row>
    <row r="4" spans="1:9" s="24" customFormat="1" ht="46.5" customHeight="1" thickBot="1" x14ac:dyDescent="0.25">
      <c r="B4" s="25"/>
      <c r="C4" s="83" t="s">
        <v>1</v>
      </c>
      <c r="D4" s="83" t="s">
        <v>2</v>
      </c>
      <c r="E4" s="83" t="s">
        <v>3</v>
      </c>
      <c r="F4" s="83" t="s">
        <v>4</v>
      </c>
      <c r="G4" s="83" t="s">
        <v>5</v>
      </c>
      <c r="H4" s="11"/>
      <c r="I4" s="63" t="s">
        <v>36</v>
      </c>
    </row>
    <row r="5" spans="1:9" s="26" customFormat="1" ht="46.5" customHeight="1" x14ac:dyDescent="0.2">
      <c r="C5" s="84">
        <f>Bilanz!D5</f>
        <v>2022</v>
      </c>
      <c r="D5" s="84">
        <f>Bilanz!E5</f>
        <v>2023</v>
      </c>
      <c r="E5" s="84">
        <f>Bilanz!F5</f>
        <v>2024</v>
      </c>
      <c r="F5" s="84">
        <f>Bilanz!G5</f>
        <v>2025</v>
      </c>
      <c r="G5" s="84">
        <f>Bilanz!H5</f>
        <v>2026</v>
      </c>
      <c r="H5" s="11"/>
      <c r="I5" s="101" t="s">
        <v>76</v>
      </c>
    </row>
    <row r="6" spans="1:9" s="26" customFormat="1" ht="46.5" customHeight="1" x14ac:dyDescent="0.2">
      <c r="A6" s="58" t="s">
        <v>34</v>
      </c>
      <c r="B6" s="78" t="s">
        <v>35</v>
      </c>
      <c r="C6" s="84" t="str">
        <f>Bilanz!C7</f>
        <v>TEUR</v>
      </c>
      <c r="D6" s="84" t="str">
        <f>Bilanz!D7</f>
        <v>TEUR</v>
      </c>
      <c r="E6" s="84" t="str">
        <f>Bilanz!E7</f>
        <v>TEUR</v>
      </c>
      <c r="F6" s="84" t="str">
        <f>Bilanz!F7</f>
        <v>TEUR</v>
      </c>
      <c r="G6" s="84" t="str">
        <f>Bilanz!G7</f>
        <v>TEUR</v>
      </c>
      <c r="H6" s="11"/>
      <c r="I6" s="102"/>
    </row>
    <row r="7" spans="1:9" s="26" customFormat="1" ht="46.5" customHeight="1" x14ac:dyDescent="0.2">
      <c r="A7" s="14">
        <v>1</v>
      </c>
      <c r="B7" s="27" t="s">
        <v>78</v>
      </c>
      <c r="C7" s="28">
        <f>Bilanz!D8-Bilanz!C8</f>
        <v>0</v>
      </c>
      <c r="D7" s="28">
        <f>Bilanz!E8-Bilanz!D8</f>
        <v>0</v>
      </c>
      <c r="E7" s="28">
        <f>Bilanz!F8-Bilanz!E8</f>
        <v>0</v>
      </c>
      <c r="F7" s="28">
        <f>Bilanz!G8-Bilanz!F8</f>
        <v>0</v>
      </c>
      <c r="G7" s="28">
        <f>Bilanz!H8-Bilanz!G8</f>
        <v>0</v>
      </c>
      <c r="H7" s="11"/>
      <c r="I7" s="102"/>
    </row>
    <row r="8" spans="1:9" ht="46.5" customHeight="1" x14ac:dyDescent="0.2">
      <c r="A8" s="14">
        <f>A7+1</f>
        <v>2</v>
      </c>
      <c r="B8" s="27" t="s">
        <v>39</v>
      </c>
      <c r="C8" s="28">
        <f>Bilanz!D9-Bilanz!C9</f>
        <v>2000</v>
      </c>
      <c r="D8" s="28">
        <f>Bilanz!E9-Bilanz!D9</f>
        <v>0</v>
      </c>
      <c r="E8" s="28">
        <f>Bilanz!F9-Bilanz!E9</f>
        <v>0</v>
      </c>
      <c r="F8" s="28">
        <f>Bilanz!G9-Bilanz!F9</f>
        <v>0</v>
      </c>
      <c r="G8" s="28">
        <f>Bilanz!H9-Bilanz!G9</f>
        <v>0</v>
      </c>
      <c r="I8" s="102"/>
    </row>
    <row r="9" spans="1:9" ht="46.5" customHeight="1" x14ac:dyDescent="0.2">
      <c r="A9" s="14">
        <f>A8+1</f>
        <v>3</v>
      </c>
      <c r="B9" s="27" t="s">
        <v>40</v>
      </c>
      <c r="C9" s="28">
        <f>Bilanz!D10-Bilanz!C10</f>
        <v>1000</v>
      </c>
      <c r="D9" s="28">
        <f>Bilanz!E10-Bilanz!D10</f>
        <v>-1000</v>
      </c>
      <c r="E9" s="28">
        <f>Bilanz!F10-Bilanz!E10</f>
        <v>0</v>
      </c>
      <c r="F9" s="28">
        <f>Bilanz!G10-Bilanz!F10</f>
        <v>0</v>
      </c>
      <c r="G9" s="28">
        <f>Bilanz!H10-Bilanz!G10</f>
        <v>0</v>
      </c>
      <c r="I9" s="102"/>
    </row>
    <row r="10" spans="1:9" s="24" customFormat="1" ht="46.5" customHeight="1" x14ac:dyDescent="0.2">
      <c r="A10" s="58">
        <f t="shared" ref="A10:A24" si="0">A9+1</f>
        <v>4</v>
      </c>
      <c r="B10" s="78" t="s">
        <v>14</v>
      </c>
      <c r="C10" s="85">
        <f>SUM(C7:C9)</f>
        <v>3000</v>
      </c>
      <c r="D10" s="85">
        <f t="shared" ref="D10:G10" si="1">SUM(D7:D9)</f>
        <v>-1000</v>
      </c>
      <c r="E10" s="85">
        <f t="shared" si="1"/>
        <v>0</v>
      </c>
      <c r="F10" s="85">
        <f t="shared" si="1"/>
        <v>0</v>
      </c>
      <c r="G10" s="85">
        <f t="shared" si="1"/>
        <v>0</v>
      </c>
      <c r="H10" s="11"/>
      <c r="I10" s="102"/>
    </row>
    <row r="11" spans="1:9" ht="46.5" customHeight="1" x14ac:dyDescent="0.2">
      <c r="A11" s="14">
        <f t="shared" si="0"/>
        <v>5</v>
      </c>
      <c r="B11" s="27" t="s">
        <v>41</v>
      </c>
      <c r="C11" s="28">
        <f>Bilanz!D12-Bilanz!C12</f>
        <v>-1000</v>
      </c>
      <c r="D11" s="28">
        <f>Bilanz!E12-Bilanz!D12</f>
        <v>1000</v>
      </c>
      <c r="E11" s="28">
        <f>Bilanz!F12-Bilanz!E12</f>
        <v>0</v>
      </c>
      <c r="F11" s="28">
        <f>Bilanz!G12-Bilanz!F12</f>
        <v>0</v>
      </c>
      <c r="G11" s="28">
        <f>Bilanz!H12-Bilanz!G12</f>
        <v>0</v>
      </c>
      <c r="I11" s="102"/>
    </row>
    <row r="12" spans="1:9" ht="46.5" customHeight="1" x14ac:dyDescent="0.2">
      <c r="A12" s="14">
        <f t="shared" si="0"/>
        <v>6</v>
      </c>
      <c r="B12" s="27" t="s">
        <v>50</v>
      </c>
      <c r="C12" s="28">
        <f>Bilanz!D13-Bilanz!C13</f>
        <v>-500</v>
      </c>
      <c r="D12" s="28">
        <f>Bilanz!E13-Bilanz!D13</f>
        <v>500</v>
      </c>
      <c r="E12" s="28">
        <f>Bilanz!F13-Bilanz!E13</f>
        <v>200</v>
      </c>
      <c r="F12" s="28">
        <f>Bilanz!G13-Bilanz!F13</f>
        <v>-200</v>
      </c>
      <c r="G12" s="28">
        <f>Bilanz!H13-Bilanz!G13</f>
        <v>-500</v>
      </c>
      <c r="I12" s="102"/>
    </row>
    <row r="13" spans="1:9" ht="46.5" customHeight="1" x14ac:dyDescent="0.2">
      <c r="A13" s="14">
        <f t="shared" si="0"/>
        <v>7</v>
      </c>
      <c r="B13" s="27" t="s">
        <v>43</v>
      </c>
      <c r="C13" s="28">
        <f>Bilanz!D14-Bilanz!C14</f>
        <v>0</v>
      </c>
      <c r="D13" s="28">
        <f>Bilanz!E14-Bilanz!D14</f>
        <v>0</v>
      </c>
      <c r="E13" s="28">
        <f>Bilanz!F14-Bilanz!E14</f>
        <v>0</v>
      </c>
      <c r="F13" s="28">
        <f>Bilanz!G14-Bilanz!F14</f>
        <v>0</v>
      </c>
      <c r="G13" s="28">
        <f>Bilanz!H14-Bilanz!G14</f>
        <v>0</v>
      </c>
      <c r="I13" s="102"/>
    </row>
    <row r="14" spans="1:9" ht="46.5" customHeight="1" x14ac:dyDescent="0.2">
      <c r="A14" s="14">
        <f t="shared" si="0"/>
        <v>8</v>
      </c>
      <c r="B14" s="27" t="s">
        <v>44</v>
      </c>
      <c r="C14" s="28">
        <f>Bilanz!D15-Bilanz!C15</f>
        <v>0</v>
      </c>
      <c r="D14" s="28">
        <f>Bilanz!E15-Bilanz!D15</f>
        <v>0</v>
      </c>
      <c r="E14" s="28">
        <f>Bilanz!F15-Bilanz!E15</f>
        <v>0</v>
      </c>
      <c r="F14" s="28">
        <f>Bilanz!G15-Bilanz!F15</f>
        <v>0</v>
      </c>
      <c r="G14" s="28">
        <f>Bilanz!H15-Bilanz!G15</f>
        <v>0</v>
      </c>
      <c r="I14" s="102"/>
    </row>
    <row r="15" spans="1:9" ht="46.5" customHeight="1" x14ac:dyDescent="0.2">
      <c r="A15" s="14">
        <f t="shared" si="0"/>
        <v>9</v>
      </c>
      <c r="B15" s="27" t="s">
        <v>45</v>
      </c>
      <c r="C15" s="28">
        <f>Bilanz!D16-Bilanz!C16</f>
        <v>0</v>
      </c>
      <c r="D15" s="28">
        <f>Bilanz!E16-Bilanz!D16</f>
        <v>0</v>
      </c>
      <c r="E15" s="28">
        <f>Bilanz!F16-Bilanz!E16</f>
        <v>0</v>
      </c>
      <c r="F15" s="28">
        <f>Bilanz!G16-Bilanz!F16</f>
        <v>0</v>
      </c>
      <c r="G15" s="28">
        <f>Bilanz!H16-Bilanz!G16</f>
        <v>0</v>
      </c>
      <c r="I15" s="102"/>
    </row>
    <row r="16" spans="1:9" s="24" customFormat="1" ht="46.5" customHeight="1" x14ac:dyDescent="0.2">
      <c r="A16" s="58">
        <f t="shared" si="0"/>
        <v>10</v>
      </c>
      <c r="B16" s="79" t="s">
        <v>15</v>
      </c>
      <c r="C16" s="85">
        <f>SUM(C11:C15)</f>
        <v>-1500</v>
      </c>
      <c r="D16" s="85">
        <f>SUM(D11:D15)</f>
        <v>1500</v>
      </c>
      <c r="E16" s="85">
        <f>SUM(E11:E15)</f>
        <v>200</v>
      </c>
      <c r="F16" s="85">
        <f>SUM(F11:F15)</f>
        <v>-200</v>
      </c>
      <c r="G16" s="85">
        <f>SUM(G11:G15)</f>
        <v>-500</v>
      </c>
      <c r="H16" s="11"/>
      <c r="I16" s="102"/>
    </row>
    <row r="17" spans="1:9" s="24" customFormat="1" ht="46.5" customHeight="1" x14ac:dyDescent="0.2">
      <c r="A17" s="58">
        <f t="shared" si="0"/>
        <v>11</v>
      </c>
      <c r="B17" s="78" t="s">
        <v>11</v>
      </c>
      <c r="C17" s="85">
        <f>C10+C16</f>
        <v>1500</v>
      </c>
      <c r="D17" s="85">
        <f>D10+D16</f>
        <v>500</v>
      </c>
      <c r="E17" s="85">
        <f>E10+E16</f>
        <v>200</v>
      </c>
      <c r="F17" s="85">
        <f>F10+F16</f>
        <v>-200</v>
      </c>
      <c r="G17" s="85">
        <f>G10+G16</f>
        <v>-500</v>
      </c>
      <c r="H17" s="11"/>
      <c r="I17" s="102"/>
    </row>
    <row r="18" spans="1:9" s="24" customFormat="1" ht="46.5" customHeight="1" x14ac:dyDescent="0.2">
      <c r="A18" s="14">
        <f t="shared" si="0"/>
        <v>12</v>
      </c>
      <c r="B18" s="27" t="s">
        <v>16</v>
      </c>
      <c r="C18" s="28">
        <f>Bilanz!D19-Bilanz!C19</f>
        <v>-50</v>
      </c>
      <c r="D18" s="28">
        <f>Bilanz!E19-Bilanz!D19</f>
        <v>650</v>
      </c>
      <c r="E18" s="28">
        <f>Bilanz!F19-Bilanz!E19</f>
        <v>250</v>
      </c>
      <c r="F18" s="28">
        <f>Bilanz!G19-Bilanz!F19</f>
        <v>250</v>
      </c>
      <c r="G18" s="28">
        <f>Bilanz!H19-Bilanz!G19</f>
        <v>-350</v>
      </c>
      <c r="H18" s="11"/>
      <c r="I18" s="102"/>
    </row>
    <row r="19" spans="1:9" s="24" customFormat="1" ht="46.5" customHeight="1" x14ac:dyDescent="0.2">
      <c r="A19" s="14">
        <f t="shared" si="0"/>
        <v>13</v>
      </c>
      <c r="B19" s="27" t="s">
        <v>17</v>
      </c>
      <c r="C19" s="28">
        <f>Bilanz!D21-Bilanz!C21</f>
        <v>650</v>
      </c>
      <c r="D19" s="28">
        <f>Bilanz!E21-Bilanz!D21</f>
        <v>950</v>
      </c>
      <c r="E19" s="28">
        <f>Bilanz!F21-Bilanz!E21</f>
        <v>50</v>
      </c>
      <c r="F19" s="28">
        <f>Bilanz!G21-Bilanz!F21</f>
        <v>-350</v>
      </c>
      <c r="G19" s="28">
        <f>Bilanz!H21-Bilanz!G21</f>
        <v>-50</v>
      </c>
      <c r="H19" s="11"/>
      <c r="I19" s="102"/>
    </row>
    <row r="20" spans="1:9" s="24" customFormat="1" ht="46.5" customHeight="1" x14ac:dyDescent="0.2">
      <c r="A20" s="14">
        <f t="shared" si="0"/>
        <v>14</v>
      </c>
      <c r="B20" s="27" t="s">
        <v>18</v>
      </c>
      <c r="C20" s="28">
        <f>Bilanz!D22-Bilanz!C22</f>
        <v>200</v>
      </c>
      <c r="D20" s="28">
        <f>Bilanz!E22-Bilanz!D22</f>
        <v>200</v>
      </c>
      <c r="E20" s="28">
        <f>Bilanz!F22-Bilanz!E22</f>
        <v>200</v>
      </c>
      <c r="F20" s="28">
        <f>Bilanz!G22-Bilanz!F22</f>
        <v>200</v>
      </c>
      <c r="G20" s="28">
        <f>Bilanz!H22-Bilanz!G22</f>
        <v>200</v>
      </c>
      <c r="H20" s="11"/>
      <c r="I20" s="102"/>
    </row>
    <row r="21" spans="1:9" s="24" customFormat="1" ht="46.5" customHeight="1" x14ac:dyDescent="0.2">
      <c r="A21" s="14">
        <f t="shared" si="0"/>
        <v>15</v>
      </c>
      <c r="B21" s="27" t="s">
        <v>47</v>
      </c>
      <c r="C21" s="28">
        <f>Bilanz!D23-Bilanz!C23</f>
        <v>0</v>
      </c>
      <c r="D21" s="28">
        <f>Bilanz!E23-Bilanz!D23</f>
        <v>0</v>
      </c>
      <c r="E21" s="28">
        <f>Bilanz!F23-Bilanz!E23</f>
        <v>0</v>
      </c>
      <c r="F21" s="28">
        <f>Bilanz!G23-Bilanz!F23</f>
        <v>0</v>
      </c>
      <c r="G21" s="28">
        <f>Bilanz!H23-Bilanz!G23</f>
        <v>0</v>
      </c>
      <c r="H21" s="11"/>
      <c r="I21" s="102"/>
    </row>
    <row r="22" spans="1:9" s="24" customFormat="1" ht="46.5" customHeight="1" x14ac:dyDescent="0.2">
      <c r="A22" s="14">
        <f t="shared" si="0"/>
        <v>16</v>
      </c>
      <c r="B22" s="27" t="s">
        <v>19</v>
      </c>
      <c r="C22" s="28">
        <f>Bilanz!D24-Bilanz!C24</f>
        <v>900</v>
      </c>
      <c r="D22" s="28">
        <f>Bilanz!E24-Bilanz!D24</f>
        <v>-1100</v>
      </c>
      <c r="E22" s="28">
        <f>Bilanz!F24-Bilanz!E24</f>
        <v>-100</v>
      </c>
      <c r="F22" s="28">
        <f>Bilanz!G24-Bilanz!F24</f>
        <v>-100</v>
      </c>
      <c r="G22" s="28">
        <f>Bilanz!H24-Bilanz!G24</f>
        <v>-100</v>
      </c>
      <c r="H22" s="11"/>
      <c r="I22" s="102"/>
    </row>
    <row r="23" spans="1:9" s="24" customFormat="1" ht="46.5" customHeight="1" x14ac:dyDescent="0.2">
      <c r="A23" s="14">
        <f t="shared" si="0"/>
        <v>17</v>
      </c>
      <c r="B23" s="27" t="s">
        <v>20</v>
      </c>
      <c r="C23" s="28">
        <f>Bilanz!D25-Bilanz!C25</f>
        <v>-200</v>
      </c>
      <c r="D23" s="28">
        <f>Bilanz!E25-Bilanz!D25</f>
        <v>-200</v>
      </c>
      <c r="E23" s="28">
        <f>Bilanz!F25-Bilanz!E25</f>
        <v>-200</v>
      </c>
      <c r="F23" s="28">
        <f>Bilanz!G25-Bilanz!F25</f>
        <v>-200</v>
      </c>
      <c r="G23" s="28">
        <f>Bilanz!H25-Bilanz!G25</f>
        <v>-200</v>
      </c>
      <c r="H23" s="11"/>
      <c r="I23" s="102"/>
    </row>
    <row r="24" spans="1:9" s="24" customFormat="1" ht="46.5" customHeight="1" thickBot="1" x14ac:dyDescent="0.25">
      <c r="A24" s="58">
        <f t="shared" si="0"/>
        <v>18</v>
      </c>
      <c r="B24" s="78" t="s">
        <v>12</v>
      </c>
      <c r="C24" s="86">
        <f>SUM(C18:C23)</f>
        <v>1500</v>
      </c>
      <c r="D24" s="86">
        <f>SUM(D18:D23)</f>
        <v>500</v>
      </c>
      <c r="E24" s="86">
        <f>SUM(E18:E23)</f>
        <v>200</v>
      </c>
      <c r="F24" s="86">
        <f>SUM(F18:F23)</f>
        <v>-200</v>
      </c>
      <c r="G24" s="86">
        <f>SUM(G18:G23)</f>
        <v>-500</v>
      </c>
      <c r="H24" s="11"/>
      <c r="I24" s="103"/>
    </row>
    <row r="26" spans="1:9" x14ac:dyDescent="0.2">
      <c r="B26" s="27" t="s">
        <v>13</v>
      </c>
      <c r="C26" s="30">
        <f>C17-C24</f>
        <v>0</v>
      </c>
      <c r="D26" s="30">
        <f>D17-D24</f>
        <v>0</v>
      </c>
      <c r="E26" s="30">
        <f>E17-E24</f>
        <v>0</v>
      </c>
      <c r="F26" s="30">
        <f>F17-F24</f>
        <v>0</v>
      </c>
      <c r="G26" s="30">
        <f>G17-G24</f>
        <v>0</v>
      </c>
    </row>
  </sheetData>
  <mergeCells count="1">
    <mergeCell ref="I5:I24"/>
  </mergeCells>
  <phoneticPr fontId="0" type="noConversion"/>
  <conditionalFormatting sqref="C26:G26">
    <cfRule type="cellIs" dxfId="3" priority="1" operator="notEqual">
      <formula>0</formula>
    </cfRule>
    <cfRule type="cellIs" dxfId="2" priority="2" operator="equal">
      <formula>0</formula>
    </cfRule>
  </conditionalFormatting>
  <printOptions horizontalCentered="1"/>
  <pageMargins left="0.39370078740157483" right="0.39370078740157483" top="0.78740157480314965" bottom="0.78740157480314965" header="0.43307086614173229" footer="0.51181102362204722"/>
  <pageSetup paperSize="9" scale="43" orientation="landscape" r:id="rId1"/>
  <headerFooter alignWithMargins="0">
    <oddFooter>&amp;Lwww.business-wissen.de&amp;R&amp;Z&amp;F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8">
    <pageSetUpPr fitToPage="1"/>
  </sheetPr>
  <dimension ref="A1:K40"/>
  <sheetViews>
    <sheetView showGridLines="0" zoomScale="50" zoomScaleNormal="50" zoomScaleSheetLayoutView="100" workbookViewId="0">
      <selection activeCell="A2" sqref="A2:I39"/>
    </sheetView>
  </sheetViews>
  <sheetFormatPr baseColWidth="10" defaultColWidth="11.42578125" defaultRowHeight="18" x14ac:dyDescent="0.2"/>
  <cols>
    <col min="1" max="1" width="8" style="9" customWidth="1"/>
    <col min="2" max="2" width="112" style="6" bestFit="1" customWidth="1"/>
    <col min="3" max="7" width="16" style="6" customWidth="1"/>
    <col min="8" max="8" width="11.42578125" style="6"/>
    <col min="9" max="9" width="185.42578125" style="11" customWidth="1"/>
    <col min="10" max="10" width="11.42578125" style="6"/>
    <col min="11" max="11" width="0" style="6" hidden="1" customWidth="1"/>
    <col min="12" max="16384" width="11.42578125" style="6"/>
  </cols>
  <sheetData>
    <row r="1" spans="1:11" ht="47.25" customHeight="1" x14ac:dyDescent="0.2">
      <c r="C1" s="7"/>
      <c r="D1" s="7"/>
      <c r="E1" s="7"/>
      <c r="F1" s="7"/>
      <c r="G1" s="7"/>
      <c r="I1" s="2"/>
    </row>
    <row r="2" spans="1:11" ht="36.75" customHeight="1" x14ac:dyDescent="0.2">
      <c r="A2" s="44" t="s">
        <v>51</v>
      </c>
      <c r="B2" s="89"/>
      <c r="C2" s="89"/>
      <c r="D2" s="89"/>
      <c r="E2" s="89"/>
      <c r="F2" s="89"/>
      <c r="G2" s="89"/>
      <c r="H2" s="89"/>
      <c r="I2" s="73"/>
    </row>
    <row r="3" spans="1:11" s="3" customFormat="1" ht="27.75" customHeight="1" thickBot="1" x14ac:dyDescent="0.25">
      <c r="A3" s="5"/>
      <c r="I3" s="4"/>
    </row>
    <row r="4" spans="1:11" ht="36.75" customHeight="1" thickBot="1" x14ac:dyDescent="0.25">
      <c r="C4" s="90" t="s">
        <v>1</v>
      </c>
      <c r="D4" s="90" t="s">
        <v>2</v>
      </c>
      <c r="E4" s="90" t="s">
        <v>3</v>
      </c>
      <c r="F4" s="90" t="s">
        <v>4</v>
      </c>
      <c r="G4" s="90" t="s">
        <v>5</v>
      </c>
      <c r="H4" s="31"/>
      <c r="I4" s="63" t="s">
        <v>36</v>
      </c>
    </row>
    <row r="5" spans="1:11" ht="36.75" customHeight="1" x14ac:dyDescent="0.2">
      <c r="C5" s="51">
        <f>Bewegungsbilanz!C5</f>
        <v>2022</v>
      </c>
      <c r="D5" s="51">
        <f>Bewegungsbilanz!D5</f>
        <v>2023</v>
      </c>
      <c r="E5" s="51">
        <f>Bewegungsbilanz!E5</f>
        <v>2024</v>
      </c>
      <c r="F5" s="51">
        <f>Bewegungsbilanz!F5</f>
        <v>2025</v>
      </c>
      <c r="G5" s="51">
        <f>Bewegungsbilanz!G5</f>
        <v>2026</v>
      </c>
      <c r="H5" s="31"/>
      <c r="I5" s="101" t="s">
        <v>76</v>
      </c>
    </row>
    <row r="6" spans="1:11" ht="36.75" customHeight="1" x14ac:dyDescent="0.2">
      <c r="C6" s="51" t="s">
        <v>7</v>
      </c>
      <c r="D6" s="51" t="s">
        <v>7</v>
      </c>
      <c r="E6" s="51" t="s">
        <v>7</v>
      </c>
      <c r="F6" s="51" t="s">
        <v>7</v>
      </c>
      <c r="G6" s="51" t="s">
        <v>7</v>
      </c>
      <c r="H6" s="31"/>
      <c r="I6" s="102"/>
    </row>
    <row r="7" spans="1:11" ht="36.75" customHeight="1" x14ac:dyDescent="0.2">
      <c r="A7" s="58" t="s">
        <v>34</v>
      </c>
      <c r="B7" s="91" t="s">
        <v>35</v>
      </c>
      <c r="C7" s="51" t="str">
        <f>Bewegungsbilanz!C6</f>
        <v>TEUR</v>
      </c>
      <c r="D7" s="51" t="str">
        <f>Bewegungsbilanz!D6</f>
        <v>TEUR</v>
      </c>
      <c r="E7" s="51" t="str">
        <f>Bewegungsbilanz!E6</f>
        <v>TEUR</v>
      </c>
      <c r="F7" s="51" t="str">
        <f>Bewegungsbilanz!F6</f>
        <v>TEUR</v>
      </c>
      <c r="G7" s="51" t="str">
        <f>Bewegungsbilanz!G6</f>
        <v>TEUR</v>
      </c>
      <c r="H7" s="31"/>
      <c r="I7" s="102"/>
    </row>
    <row r="8" spans="1:11" s="36" customFormat="1" ht="36.75" customHeight="1" x14ac:dyDescent="0.2">
      <c r="A8" s="32">
        <v>1</v>
      </c>
      <c r="B8" s="33" t="s">
        <v>32</v>
      </c>
      <c r="C8" s="34">
        <f>GuV!D22</f>
        <v>3640</v>
      </c>
      <c r="D8" s="34">
        <f>GuV!E22</f>
        <v>3815</v>
      </c>
      <c r="E8" s="34">
        <f>GuV!F22</f>
        <v>3990</v>
      </c>
      <c r="F8" s="34">
        <f>GuV!G22</f>
        <v>4235</v>
      </c>
      <c r="G8" s="34">
        <f>GuV!H22</f>
        <v>4270</v>
      </c>
      <c r="H8" s="35"/>
      <c r="I8" s="102"/>
      <c r="K8" s="36" t="str">
        <f>PROPER(B8)</f>
        <v>Jahresüberschuss</v>
      </c>
    </row>
    <row r="9" spans="1:11" ht="36.75" customHeight="1" x14ac:dyDescent="0.2">
      <c r="A9" s="14">
        <f>A8+1</f>
        <v>2</v>
      </c>
      <c r="B9" s="37" t="s">
        <v>59</v>
      </c>
      <c r="C9" s="38">
        <f>GuV!D14*-1</f>
        <v>1000</v>
      </c>
      <c r="D9" s="38">
        <f>GuV!E14*-1</f>
        <v>1000</v>
      </c>
      <c r="E9" s="38">
        <f>GuV!F14*-1</f>
        <v>1000</v>
      </c>
      <c r="F9" s="38">
        <f>GuV!G14*-1</f>
        <v>1000</v>
      </c>
      <c r="G9" s="38">
        <f>GuV!H14*-1</f>
        <v>1000</v>
      </c>
      <c r="H9" s="31"/>
      <c r="I9" s="102"/>
      <c r="K9" s="36" t="str">
        <f t="shared" ref="K9:K39" si="0">PROPER(B9)</f>
        <v>Abschreibungen Auf Sachanlagen</v>
      </c>
    </row>
    <row r="10" spans="1:11" ht="36.75" customHeight="1" x14ac:dyDescent="0.2">
      <c r="A10" s="14">
        <f t="shared" ref="A10:A31" si="1">A9+1</f>
        <v>3</v>
      </c>
      <c r="B10" s="37" t="s">
        <v>60</v>
      </c>
      <c r="C10" s="38">
        <f>GuV!D17*-1</f>
        <v>0</v>
      </c>
      <c r="D10" s="38">
        <f>GuV!E17*-1</f>
        <v>0</v>
      </c>
      <c r="E10" s="38">
        <f>GuV!F17*-1</f>
        <v>0</v>
      </c>
      <c r="F10" s="38">
        <f>GuV!G17*-1</f>
        <v>0</v>
      </c>
      <c r="G10" s="38">
        <f>GuV!H17*-1</f>
        <v>0</v>
      </c>
      <c r="H10" s="31"/>
      <c r="I10" s="102"/>
      <c r="K10" s="36" t="str">
        <f t="shared" si="0"/>
        <v>Abschreibungen Auf Finanzanlagen</v>
      </c>
    </row>
    <row r="11" spans="1:11" ht="36.75" customHeight="1" x14ac:dyDescent="0.2">
      <c r="A11" s="14">
        <f t="shared" si="1"/>
        <v>4</v>
      </c>
      <c r="B11" s="37" t="s">
        <v>61</v>
      </c>
      <c r="C11" s="38">
        <f>Bewegungsbilanz!C20</f>
        <v>200</v>
      </c>
      <c r="D11" s="38">
        <f>Bewegungsbilanz!D20</f>
        <v>200</v>
      </c>
      <c r="E11" s="38">
        <f>Bewegungsbilanz!E20</f>
        <v>200</v>
      </c>
      <c r="F11" s="38">
        <f>Bewegungsbilanz!F20</f>
        <v>200</v>
      </c>
      <c r="G11" s="38">
        <f>Bewegungsbilanz!G20</f>
        <v>200</v>
      </c>
      <c r="H11" s="31"/>
      <c r="I11" s="102"/>
      <c r="K11" s="36" t="str">
        <f t="shared" si="0"/>
        <v>Zuführung/Auflösung Langfristiger Rückstellungen</v>
      </c>
    </row>
    <row r="12" spans="1:11" ht="36.75" customHeight="1" x14ac:dyDescent="0.2">
      <c r="A12" s="14">
        <f t="shared" si="1"/>
        <v>5</v>
      </c>
      <c r="B12" s="31" t="s">
        <v>52</v>
      </c>
      <c r="C12" s="87"/>
      <c r="D12" s="87"/>
      <c r="E12" s="87"/>
      <c r="F12" s="87"/>
      <c r="G12" s="87"/>
      <c r="H12" s="31"/>
      <c r="I12" s="102"/>
      <c r="K12" s="36" t="str">
        <f t="shared" si="0"/>
        <v>Sonstige Anpassungen</v>
      </c>
    </row>
    <row r="13" spans="1:11" ht="36.75" customHeight="1" x14ac:dyDescent="0.2">
      <c r="A13" s="58">
        <f t="shared" si="1"/>
        <v>6</v>
      </c>
      <c r="B13" s="92" t="s">
        <v>53</v>
      </c>
      <c r="C13" s="93">
        <f>SUM(C8:C12)</f>
        <v>4840</v>
      </c>
      <c r="D13" s="93">
        <f>SUM(D8:D12)</f>
        <v>5015</v>
      </c>
      <c r="E13" s="93">
        <f>SUM(E8:E12)</f>
        <v>5190</v>
      </c>
      <c r="F13" s="93">
        <f>SUM(F8:F12)</f>
        <v>5435</v>
      </c>
      <c r="G13" s="93">
        <f>SUM(G8:G12)</f>
        <v>5470</v>
      </c>
      <c r="H13" s="31"/>
      <c r="I13" s="102"/>
      <c r="K13" s="36" t="str">
        <f t="shared" si="0"/>
        <v>Cash-Flow</v>
      </c>
    </row>
    <row r="14" spans="1:11" ht="36.75" customHeight="1" x14ac:dyDescent="0.2">
      <c r="A14" s="14">
        <f t="shared" si="1"/>
        <v>7</v>
      </c>
      <c r="B14" s="37" t="s">
        <v>62</v>
      </c>
      <c r="C14" s="38">
        <f>-Bewegungsbilanz!C11</f>
        <v>1000</v>
      </c>
      <c r="D14" s="38">
        <f>-Bewegungsbilanz!D11</f>
        <v>-1000</v>
      </c>
      <c r="E14" s="38">
        <f>-Bewegungsbilanz!E11</f>
        <v>0</v>
      </c>
      <c r="F14" s="38">
        <f>-Bewegungsbilanz!F11</f>
        <v>0</v>
      </c>
      <c r="G14" s="38">
        <f>-Bewegungsbilanz!G11</f>
        <v>0</v>
      </c>
      <c r="H14" s="31"/>
      <c r="I14" s="102"/>
      <c r="K14" s="36" t="str">
        <f t="shared" si="0"/>
        <v>Veränderungen Der Vorräte</v>
      </c>
    </row>
    <row r="15" spans="1:11" ht="36.75" customHeight="1" x14ac:dyDescent="0.2">
      <c r="A15" s="14">
        <f t="shared" si="1"/>
        <v>8</v>
      </c>
      <c r="B15" s="37" t="s">
        <v>63</v>
      </c>
      <c r="C15" s="38">
        <f>-Bewegungsbilanz!C12</f>
        <v>500</v>
      </c>
      <c r="D15" s="38">
        <f>-Bewegungsbilanz!D12</f>
        <v>-500</v>
      </c>
      <c r="E15" s="38">
        <f>-Bewegungsbilanz!E12</f>
        <v>-200</v>
      </c>
      <c r="F15" s="38">
        <f>-Bewegungsbilanz!F12</f>
        <v>200</v>
      </c>
      <c r="G15" s="38">
        <f>-Bewegungsbilanz!G12</f>
        <v>500</v>
      </c>
      <c r="H15" s="31"/>
      <c r="I15" s="102"/>
      <c r="K15" s="36" t="str">
        <f t="shared" si="0"/>
        <v>Veränderung Der Forderung Aus Lieferungen Und Leistungen</v>
      </c>
    </row>
    <row r="16" spans="1:11" ht="36.75" customHeight="1" x14ac:dyDescent="0.2">
      <c r="A16" s="14">
        <f t="shared" si="1"/>
        <v>9</v>
      </c>
      <c r="B16" s="37" t="s">
        <v>67</v>
      </c>
      <c r="C16" s="38">
        <f>-Bewegungsbilanz!C13</f>
        <v>0</v>
      </c>
      <c r="D16" s="38">
        <f>-Bewegungsbilanz!D13</f>
        <v>0</v>
      </c>
      <c r="E16" s="38">
        <f>-Bewegungsbilanz!E13</f>
        <v>0</v>
      </c>
      <c r="F16" s="38">
        <f>-Bewegungsbilanz!F13</f>
        <v>0</v>
      </c>
      <c r="G16" s="38">
        <f>-Bewegungsbilanz!G13</f>
        <v>0</v>
      </c>
      <c r="H16" s="31"/>
      <c r="I16" s="102"/>
      <c r="K16" s="36" t="str">
        <f t="shared" si="0"/>
        <v>Veränderung Der Sonstigen Vermögensgegenstände</v>
      </c>
    </row>
    <row r="17" spans="1:11" ht="36.75" customHeight="1" x14ac:dyDescent="0.2">
      <c r="A17" s="14">
        <f t="shared" si="1"/>
        <v>10</v>
      </c>
      <c r="B17" s="37" t="s">
        <v>64</v>
      </c>
      <c r="C17" s="38">
        <f>Bewegungsbilanz!C21</f>
        <v>0</v>
      </c>
      <c r="D17" s="38">
        <f>Bewegungsbilanz!D21</f>
        <v>0</v>
      </c>
      <c r="E17" s="38">
        <f>Bewegungsbilanz!E21</f>
        <v>0</v>
      </c>
      <c r="F17" s="38">
        <f>Bewegungsbilanz!F21</f>
        <v>0</v>
      </c>
      <c r="G17" s="38">
        <f>Bewegungsbilanz!G21</f>
        <v>0</v>
      </c>
      <c r="H17" s="31"/>
      <c r="I17" s="102"/>
      <c r="K17" s="36" t="str">
        <f t="shared" si="0"/>
        <v>Veränderung Der Verbindlichkeiten Aus Lieferungen Und Leistungen</v>
      </c>
    </row>
    <row r="18" spans="1:11" ht="36.75" customHeight="1" x14ac:dyDescent="0.2">
      <c r="A18" s="14">
        <f t="shared" si="1"/>
        <v>11</v>
      </c>
      <c r="B18" s="37" t="s">
        <v>65</v>
      </c>
      <c r="C18" s="38">
        <f>Bewegungsbilanz!C19</f>
        <v>650</v>
      </c>
      <c r="D18" s="38">
        <f>Bewegungsbilanz!D19</f>
        <v>950</v>
      </c>
      <c r="E18" s="38">
        <f>Bewegungsbilanz!E19</f>
        <v>50</v>
      </c>
      <c r="F18" s="38">
        <f>Bewegungsbilanz!F19</f>
        <v>-350</v>
      </c>
      <c r="G18" s="38">
        <f>Bewegungsbilanz!G19</f>
        <v>-50</v>
      </c>
      <c r="H18" s="31"/>
      <c r="I18" s="102"/>
      <c r="K18" s="36" t="str">
        <f t="shared" si="0"/>
        <v>Veränderung Der Kurzfristigen Rückstellungen</v>
      </c>
    </row>
    <row r="19" spans="1:11" ht="36.75" customHeight="1" x14ac:dyDescent="0.2">
      <c r="A19" s="14">
        <f t="shared" si="1"/>
        <v>12</v>
      </c>
      <c r="B19" s="37" t="s">
        <v>66</v>
      </c>
      <c r="C19" s="38">
        <f>Bewegungsbilanz!C22</f>
        <v>900</v>
      </c>
      <c r="D19" s="38">
        <f>Bewegungsbilanz!D22</f>
        <v>-1100</v>
      </c>
      <c r="E19" s="38">
        <f>Bewegungsbilanz!E22</f>
        <v>-100</v>
      </c>
      <c r="F19" s="38">
        <f>Bewegungsbilanz!F22</f>
        <v>-100</v>
      </c>
      <c r="G19" s="38">
        <f>Bewegungsbilanz!G22</f>
        <v>-100</v>
      </c>
      <c r="H19" s="31"/>
      <c r="I19" s="102"/>
      <c r="K19" s="36" t="str">
        <f t="shared" si="0"/>
        <v>Veränderung Der Sonstigen Verbindlichkeiten</v>
      </c>
    </row>
    <row r="20" spans="1:11" ht="36.75" customHeight="1" x14ac:dyDescent="0.2">
      <c r="A20" s="14">
        <f t="shared" si="1"/>
        <v>13</v>
      </c>
      <c r="B20" s="31" t="s">
        <v>52</v>
      </c>
      <c r="C20" s="87"/>
      <c r="D20" s="87"/>
      <c r="E20" s="87"/>
      <c r="F20" s="87"/>
      <c r="G20" s="87"/>
      <c r="H20" s="31"/>
      <c r="I20" s="102"/>
      <c r="K20" s="36" t="str">
        <f t="shared" si="0"/>
        <v>Sonstige Anpassungen</v>
      </c>
    </row>
    <row r="21" spans="1:11" ht="36.75" customHeight="1" x14ac:dyDescent="0.2">
      <c r="A21" s="58">
        <f t="shared" si="1"/>
        <v>14</v>
      </c>
      <c r="B21" s="94" t="s">
        <v>79</v>
      </c>
      <c r="C21" s="93">
        <f>SUM(C13:C20)</f>
        <v>7890</v>
      </c>
      <c r="D21" s="93">
        <f>SUM(D13:D20)</f>
        <v>3365</v>
      </c>
      <c r="E21" s="93">
        <f>SUM(E13:E20)</f>
        <v>4940</v>
      </c>
      <c r="F21" s="93">
        <f>SUM(F13:F20)</f>
        <v>5185</v>
      </c>
      <c r="G21" s="93">
        <f>SUM(G13:G20)</f>
        <v>5820</v>
      </c>
      <c r="H21" s="31"/>
      <c r="I21" s="102"/>
      <c r="K21" s="36" t="str">
        <f t="shared" si="0"/>
        <v>Mittelzufluss (+) / Mittelabfluss (-) Aus Operativer Geschäftstätigkeit</v>
      </c>
    </row>
    <row r="22" spans="1:11" ht="36.75" customHeight="1" x14ac:dyDescent="0.2">
      <c r="A22" s="14">
        <f t="shared" si="1"/>
        <v>15</v>
      </c>
      <c r="B22" s="37" t="s">
        <v>68</v>
      </c>
      <c r="C22" s="38">
        <f>-(Bewegungsbilanz!C8-GuV!D14)</f>
        <v>-3000</v>
      </c>
      <c r="D22" s="38">
        <f>-(Bewegungsbilanz!D8-GuV!E14)</f>
        <v>-1000</v>
      </c>
      <c r="E22" s="38">
        <f>-(Bewegungsbilanz!E8-GuV!F14)</f>
        <v>-1000</v>
      </c>
      <c r="F22" s="38">
        <f>-(Bewegungsbilanz!F8-GuV!G14)</f>
        <v>-1000</v>
      </c>
      <c r="G22" s="38">
        <f>-(Bewegungsbilanz!G8-GuV!H14)</f>
        <v>-1000</v>
      </c>
      <c r="H22" s="31"/>
      <c r="I22" s="102"/>
      <c r="K22" s="36" t="str">
        <f t="shared" si="0"/>
        <v>Investitionen In Sachanlagen</v>
      </c>
    </row>
    <row r="23" spans="1:11" ht="36.75" customHeight="1" x14ac:dyDescent="0.2">
      <c r="A23" s="14">
        <f t="shared" si="1"/>
        <v>16</v>
      </c>
      <c r="B23" s="37" t="s">
        <v>69</v>
      </c>
      <c r="C23" s="38">
        <f>-(Bewegungsbilanz!C9-GuV!D17)</f>
        <v>-1000</v>
      </c>
      <c r="D23" s="38">
        <f>-(Bewegungsbilanz!D9-GuV!E17)</f>
        <v>1000</v>
      </c>
      <c r="E23" s="38">
        <f>-(Bewegungsbilanz!E9-GuV!F17)</f>
        <v>0</v>
      </c>
      <c r="F23" s="38">
        <f>-(Bewegungsbilanz!F9-GuV!G17)</f>
        <v>0</v>
      </c>
      <c r="G23" s="38">
        <f>-(Bewegungsbilanz!G9-GuV!H17)</f>
        <v>0</v>
      </c>
      <c r="H23" s="31"/>
      <c r="I23" s="102"/>
      <c r="K23" s="36" t="str">
        <f t="shared" si="0"/>
        <v>Investitionen In Finanzanlagen</v>
      </c>
    </row>
    <row r="24" spans="1:11" ht="36.75" customHeight="1" x14ac:dyDescent="0.2">
      <c r="A24" s="14">
        <f t="shared" si="1"/>
        <v>17</v>
      </c>
      <c r="B24" s="31" t="s">
        <v>70</v>
      </c>
      <c r="C24" s="88"/>
      <c r="D24" s="88"/>
      <c r="E24" s="88"/>
      <c r="F24" s="88"/>
      <c r="G24" s="88"/>
      <c r="H24" s="31"/>
      <c r="I24" s="102"/>
      <c r="K24" s="36" t="str">
        <f t="shared" si="0"/>
        <v>Abgänge Von Sachanlagen</v>
      </c>
    </row>
    <row r="25" spans="1:11" ht="36.75" customHeight="1" x14ac:dyDescent="0.2">
      <c r="A25" s="14">
        <f t="shared" si="1"/>
        <v>18</v>
      </c>
      <c r="B25" s="31" t="s">
        <v>71</v>
      </c>
      <c r="C25" s="88"/>
      <c r="D25" s="88"/>
      <c r="E25" s="88"/>
      <c r="F25" s="88"/>
      <c r="G25" s="88"/>
      <c r="H25" s="31"/>
      <c r="I25" s="102"/>
      <c r="K25" s="36" t="str">
        <f t="shared" si="0"/>
        <v>Abgänge Von Finanzanlagen</v>
      </c>
    </row>
    <row r="26" spans="1:11" ht="36.75" customHeight="1" x14ac:dyDescent="0.2">
      <c r="A26" s="14">
        <f t="shared" si="1"/>
        <v>19</v>
      </c>
      <c r="B26" s="31" t="s">
        <v>52</v>
      </c>
      <c r="C26" s="88"/>
      <c r="D26" s="88"/>
      <c r="E26" s="88"/>
      <c r="F26" s="88"/>
      <c r="G26" s="88"/>
      <c r="H26" s="31"/>
      <c r="I26" s="102"/>
      <c r="K26" s="36" t="str">
        <f t="shared" si="0"/>
        <v>Sonstige Anpassungen</v>
      </c>
    </row>
    <row r="27" spans="1:11" ht="36.75" customHeight="1" x14ac:dyDescent="0.2">
      <c r="A27" s="58">
        <f t="shared" si="1"/>
        <v>20</v>
      </c>
      <c r="B27" s="94" t="s">
        <v>80</v>
      </c>
      <c r="C27" s="93">
        <f>SUM(C22:C26)</f>
        <v>-4000</v>
      </c>
      <c r="D27" s="93">
        <f>SUM(D22:D26)</f>
        <v>0</v>
      </c>
      <c r="E27" s="93">
        <f>SUM(E22:E26)</f>
        <v>-1000</v>
      </c>
      <c r="F27" s="93">
        <f>SUM(F22:F26)</f>
        <v>-1000</v>
      </c>
      <c r="G27" s="93">
        <f>SUM(G22:G26)</f>
        <v>-1000</v>
      </c>
      <c r="H27" s="31"/>
      <c r="I27" s="102"/>
      <c r="K27" s="36" t="str">
        <f t="shared" si="0"/>
        <v>Mittelzufluss (+) / Mittelabfluss (-) Aus Investitionstätigkeit</v>
      </c>
    </row>
    <row r="28" spans="1:11" ht="36.75" customHeight="1" x14ac:dyDescent="0.2">
      <c r="A28" s="14">
        <f t="shared" si="1"/>
        <v>21</v>
      </c>
      <c r="B28" s="37" t="s">
        <v>54</v>
      </c>
      <c r="C28" s="38">
        <f>-(-Bewegungsbilanz!C18+GuV!D22)</f>
        <v>-3690</v>
      </c>
      <c r="D28" s="38">
        <f>-(-Bewegungsbilanz!D18+GuV!E22)</f>
        <v>-3165</v>
      </c>
      <c r="E28" s="38">
        <f>-(-Bewegungsbilanz!E18+GuV!F22)</f>
        <v>-3740</v>
      </c>
      <c r="F28" s="38">
        <f>-(-Bewegungsbilanz!F18+GuV!G22)</f>
        <v>-3985</v>
      </c>
      <c r="G28" s="38">
        <f>-(-Bewegungsbilanz!G18+GuV!H22)</f>
        <v>-4620</v>
      </c>
      <c r="H28" s="31"/>
      <c r="I28" s="102"/>
      <c r="K28" s="36" t="str">
        <f t="shared" si="0"/>
        <v>Dividenden</v>
      </c>
    </row>
    <row r="29" spans="1:11" ht="36.75" customHeight="1" x14ac:dyDescent="0.2">
      <c r="A29" s="14">
        <f t="shared" si="1"/>
        <v>22</v>
      </c>
      <c r="B29" s="37" t="s">
        <v>72</v>
      </c>
      <c r="C29" s="38">
        <f>Bewegungsbilanz!C23</f>
        <v>-200</v>
      </c>
      <c r="D29" s="38">
        <f>Bewegungsbilanz!D23</f>
        <v>-200</v>
      </c>
      <c r="E29" s="38">
        <f>Bewegungsbilanz!E23</f>
        <v>-200</v>
      </c>
      <c r="F29" s="38">
        <f>Bewegungsbilanz!F23</f>
        <v>-200</v>
      </c>
      <c r="G29" s="38">
        <f>Bewegungsbilanz!G23</f>
        <v>-200</v>
      </c>
      <c r="H29" s="31"/>
      <c r="I29" s="102"/>
      <c r="K29" s="36" t="str">
        <f t="shared" si="0"/>
        <v>Aufnahme/Tilgung Von Anleihen Und Langfristigen Krediten</v>
      </c>
    </row>
    <row r="30" spans="1:11" ht="36.75" customHeight="1" x14ac:dyDescent="0.2">
      <c r="A30" s="14">
        <f t="shared" si="1"/>
        <v>23</v>
      </c>
      <c r="B30" s="31" t="s">
        <v>52</v>
      </c>
      <c r="C30" s="87"/>
      <c r="D30" s="87"/>
      <c r="E30" s="87"/>
      <c r="F30" s="87"/>
      <c r="G30" s="87"/>
      <c r="H30" s="31"/>
      <c r="I30" s="102"/>
      <c r="K30" s="36" t="str">
        <f t="shared" si="0"/>
        <v>Sonstige Anpassungen</v>
      </c>
    </row>
    <row r="31" spans="1:11" ht="36.75" customHeight="1" x14ac:dyDescent="0.2">
      <c r="A31" s="58">
        <f t="shared" si="1"/>
        <v>24</v>
      </c>
      <c r="B31" s="92" t="s">
        <v>81</v>
      </c>
      <c r="C31" s="93">
        <f>SUM(C28:C30)</f>
        <v>-3890</v>
      </c>
      <c r="D31" s="93">
        <f>SUM(D28:D30)</f>
        <v>-3365</v>
      </c>
      <c r="E31" s="93">
        <f>SUM(E28:E30)</f>
        <v>-3940</v>
      </c>
      <c r="F31" s="93">
        <f>SUM(F28:F30)</f>
        <v>-4185</v>
      </c>
      <c r="G31" s="93">
        <f>SUM(G28:G30)</f>
        <v>-4820</v>
      </c>
      <c r="H31" s="31"/>
      <c r="I31" s="102"/>
      <c r="K31" s="36" t="str">
        <f t="shared" si="0"/>
        <v>Mittelzufluss (+) / Mittelabfluss (-) Aus Finanzierung</v>
      </c>
    </row>
    <row r="32" spans="1:11" ht="36.75" customHeight="1" x14ac:dyDescent="0.2">
      <c r="B32" s="31" t="s">
        <v>55</v>
      </c>
      <c r="C32" s="39"/>
      <c r="D32" s="39"/>
      <c r="E32" s="39"/>
      <c r="F32" s="39"/>
      <c r="G32" s="39"/>
      <c r="H32" s="31"/>
      <c r="I32" s="102"/>
      <c r="K32" s="36" t="str">
        <f t="shared" si="0"/>
        <v/>
      </c>
    </row>
    <row r="33" spans="1:11" ht="36.75" customHeight="1" x14ac:dyDescent="0.2">
      <c r="A33" s="58">
        <f>A31+1</f>
        <v>25</v>
      </c>
      <c r="B33" s="95" t="s">
        <v>73</v>
      </c>
      <c r="C33" s="96">
        <f>C21+C27+C31</f>
        <v>0</v>
      </c>
      <c r="D33" s="96">
        <f>D21+D27+D31</f>
        <v>0</v>
      </c>
      <c r="E33" s="96">
        <f>E21+E27+E31</f>
        <v>0</v>
      </c>
      <c r="F33" s="96">
        <f>F21+F27+F31</f>
        <v>0</v>
      </c>
      <c r="G33" s="96">
        <f>G21+G27+G31</f>
        <v>0</v>
      </c>
      <c r="H33" s="31"/>
      <c r="I33" s="102"/>
      <c r="K33" s="36" t="str">
        <f t="shared" si="0"/>
        <v>Veränderung Liquide Mittel (Incl. Wertpapiere)</v>
      </c>
    </row>
    <row r="34" spans="1:11" ht="36.75" customHeight="1" x14ac:dyDescent="0.2">
      <c r="B34" s="40" t="s">
        <v>55</v>
      </c>
      <c r="C34" s="41"/>
      <c r="D34" s="41"/>
      <c r="E34" s="41"/>
      <c r="F34" s="41"/>
      <c r="G34" s="41"/>
      <c r="H34" s="31"/>
      <c r="I34" s="102"/>
      <c r="K34" s="36" t="str">
        <f t="shared" si="0"/>
        <v/>
      </c>
    </row>
    <row r="35" spans="1:11" ht="36.75" customHeight="1" x14ac:dyDescent="0.2">
      <c r="A35" s="97"/>
      <c r="B35" s="94" t="s">
        <v>56</v>
      </c>
      <c r="C35" s="98">
        <f>C5</f>
        <v>2022</v>
      </c>
      <c r="D35" s="98">
        <f>D5</f>
        <v>2023</v>
      </c>
      <c r="E35" s="98">
        <f>E5</f>
        <v>2024</v>
      </c>
      <c r="F35" s="98">
        <f>F5</f>
        <v>2025</v>
      </c>
      <c r="G35" s="98">
        <f>G5</f>
        <v>2026</v>
      </c>
      <c r="H35" s="31"/>
      <c r="I35" s="102"/>
      <c r="K35" s="36" t="str">
        <f t="shared" si="0"/>
        <v>Fondsänderungsnachweis</v>
      </c>
    </row>
    <row r="36" spans="1:11" ht="36.75" customHeight="1" x14ac:dyDescent="0.2">
      <c r="A36" s="42">
        <f>A33+1</f>
        <v>26</v>
      </c>
      <c r="B36" s="37" t="s">
        <v>74</v>
      </c>
      <c r="C36" s="38">
        <f>Bilanz!C16+Bilanz!C15</f>
        <v>400</v>
      </c>
      <c r="D36" s="38">
        <f>Bilanz!D16+Bilanz!D15</f>
        <v>400</v>
      </c>
      <c r="E36" s="38">
        <f>Bilanz!E16+Bilanz!E15</f>
        <v>400</v>
      </c>
      <c r="F36" s="38">
        <f>Bilanz!F16+Bilanz!F15</f>
        <v>400</v>
      </c>
      <c r="G36" s="38">
        <f>Bilanz!G16+Bilanz!G15</f>
        <v>400</v>
      </c>
      <c r="H36" s="31"/>
      <c r="I36" s="102"/>
      <c r="K36" s="36" t="str">
        <f t="shared" si="0"/>
        <v>Liquide Mittel Per   1 Januar</v>
      </c>
    </row>
    <row r="37" spans="1:11" ht="36.75" customHeight="1" x14ac:dyDescent="0.2">
      <c r="A37" s="14">
        <f>A36+1</f>
        <v>27</v>
      </c>
      <c r="B37" s="37" t="s">
        <v>75</v>
      </c>
      <c r="C37" s="38">
        <f>Bilanz!D16+Bilanz!D15</f>
        <v>400</v>
      </c>
      <c r="D37" s="38">
        <f>Bilanz!E16+Bilanz!E15</f>
        <v>400</v>
      </c>
      <c r="E37" s="38">
        <f>Bilanz!F16+Bilanz!F15</f>
        <v>400</v>
      </c>
      <c r="F37" s="38">
        <f>Bilanz!G16+Bilanz!G15</f>
        <v>400</v>
      </c>
      <c r="G37" s="38">
        <f>Bilanz!H16+Bilanz!H15</f>
        <v>400</v>
      </c>
      <c r="H37" s="31"/>
      <c r="I37" s="102"/>
      <c r="K37" s="36" t="str">
        <f t="shared" si="0"/>
        <v>Liquide Mittel Per 31 Dezember</v>
      </c>
    </row>
    <row r="38" spans="1:11" s="36" customFormat="1" ht="36.75" customHeight="1" x14ac:dyDescent="0.2">
      <c r="A38" s="32">
        <f>A37+1</f>
        <v>28</v>
      </c>
      <c r="B38" s="33" t="s">
        <v>57</v>
      </c>
      <c r="C38" s="34">
        <f>C37-C36</f>
        <v>0</v>
      </c>
      <c r="D38" s="34">
        <f>D37-D36</f>
        <v>0</v>
      </c>
      <c r="E38" s="34">
        <f>E37-E36</f>
        <v>0</v>
      </c>
      <c r="F38" s="34">
        <f>F37-F36</f>
        <v>0</v>
      </c>
      <c r="G38" s="34">
        <f>G37-G36</f>
        <v>0</v>
      </c>
      <c r="H38" s="35"/>
      <c r="I38" s="102"/>
      <c r="K38" s="36" t="str">
        <f t="shared" si="0"/>
        <v>Veränderung Liquide Mittel</v>
      </c>
    </row>
    <row r="39" spans="1:11" ht="36.75" customHeight="1" thickBot="1" x14ac:dyDescent="0.25">
      <c r="A39" s="58">
        <f>A38+1</f>
        <v>29</v>
      </c>
      <c r="B39" s="92" t="s">
        <v>58</v>
      </c>
      <c r="C39" s="43">
        <f>C33-C38</f>
        <v>0</v>
      </c>
      <c r="D39" s="43">
        <f>D33-D38</f>
        <v>0</v>
      </c>
      <c r="E39" s="43">
        <f>E33-E38</f>
        <v>0</v>
      </c>
      <c r="F39" s="43">
        <f>F33-F38</f>
        <v>0</v>
      </c>
      <c r="G39" s="43">
        <f>G33-G38</f>
        <v>0</v>
      </c>
      <c r="H39" s="31"/>
      <c r="I39" s="103"/>
      <c r="K39" s="36" t="str">
        <f t="shared" si="0"/>
        <v>Abstimmung</v>
      </c>
    </row>
    <row r="40" spans="1:11" x14ac:dyDescent="0.2">
      <c r="B40" s="31"/>
      <c r="C40" s="31"/>
      <c r="D40" s="31"/>
      <c r="E40" s="31"/>
      <c r="F40" s="31"/>
      <c r="G40" s="31"/>
      <c r="H40" s="31"/>
    </row>
  </sheetData>
  <mergeCells count="1">
    <mergeCell ref="I5:I39"/>
  </mergeCells>
  <phoneticPr fontId="0" type="noConversion"/>
  <conditionalFormatting sqref="C39:G39">
    <cfRule type="cellIs" dxfId="1" priority="1" operator="notEqual">
      <formula>0</formula>
    </cfRule>
    <cfRule type="cellIs" dxfId="0" priority="2" operator="equal">
      <formula>0</formula>
    </cfRule>
  </conditionalFormatting>
  <printOptions horizontalCentered="1"/>
  <pageMargins left="0.39370078740157483" right="0.39370078740157483" top="0.78740157480314965" bottom="0.78740157480314965" header="0.43307086614173229" footer="0.51181102362204722"/>
  <pageSetup paperSize="9" scale="34" orientation="landscape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GuV</vt:lpstr>
      <vt:lpstr>Bilanz</vt:lpstr>
      <vt:lpstr>Bewegungsbilanz</vt:lpstr>
      <vt:lpstr>Kapitalflussrechnung</vt:lpstr>
      <vt:lpstr>Bewegungsbilanz!Druckbereich</vt:lpstr>
      <vt:lpstr>Bilanz!Druckbereich</vt:lpstr>
      <vt:lpstr>GuV!Druckbereich</vt:lpstr>
      <vt:lpstr>Kapitalflussrechnung!Druckbereich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Einfache Plan-Bilanz, Plan GuV und Kapitalflussrechnung</dc:title>
  <dc:subject>Businessplan</dc:subject>
  <dc:creator>www.business-wissen.de</dc:creator>
  <cp:lastModifiedBy>Jürgen Fleig</cp:lastModifiedBy>
  <cp:lastPrinted>2020-01-26T13:58:03Z</cp:lastPrinted>
  <dcterms:created xsi:type="dcterms:W3CDTF">2011-11-11T16:08:11Z</dcterms:created>
  <dcterms:modified xsi:type="dcterms:W3CDTF">2022-01-14T15:12:33Z</dcterms:modified>
</cp:coreProperties>
</file>