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Businessplan\8-Businessplan\Vorlagen\"/>
    </mc:Choice>
  </mc:AlternateContent>
  <xr:revisionPtr revIDLastSave="0" documentId="13_ncr:1_{DFC48E14-E0C9-4C48-AAD7-62465A385941}" xr6:coauthVersionLast="43" xr6:coauthVersionMax="43" xr10:uidLastSave="{00000000-0000-0000-0000-000000000000}"/>
  <bookViews>
    <workbookView xWindow="27060" yWindow="2985" windowWidth="23040" windowHeight="11055" xr2:uid="{00000000-000D-0000-FFFF-FFFF00000000}"/>
  </bookViews>
  <sheets>
    <sheet name="Abweichung" sheetId="1" r:id="rId1"/>
  </sheets>
  <definedNames>
    <definedName name="_xlnm.Print_Area" localSheetId="0">Abweichung!$A$1:$G$52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B7" i="1"/>
  <c r="B11" i="1" s="1"/>
  <c r="G7" i="1"/>
  <c r="B8" i="1"/>
  <c r="B24" i="1" s="1"/>
  <c r="C8" i="1"/>
  <c r="D8" i="1"/>
  <c r="E8" i="1"/>
  <c r="F8" i="1"/>
  <c r="F42" i="1" s="1"/>
  <c r="B10" i="1"/>
  <c r="C12" i="1"/>
  <c r="D12" i="1"/>
  <c r="D43" i="1" s="1"/>
  <c r="E12" i="1"/>
  <c r="F12" i="1"/>
  <c r="B14" i="1"/>
  <c r="B15" i="1"/>
  <c r="B16" i="1"/>
  <c r="C16" i="1"/>
  <c r="C44" i="1" s="1"/>
  <c r="D16" i="1"/>
  <c r="E16" i="1"/>
  <c r="E44" i="1" s="1"/>
  <c r="E46" i="1" s="1"/>
  <c r="F16" i="1"/>
  <c r="B18" i="1"/>
  <c r="C18" i="1"/>
  <c r="D18" i="1"/>
  <c r="D20" i="1" s="1"/>
  <c r="D45" i="1" s="1"/>
  <c r="D46" i="1" s="1"/>
  <c r="D48" i="1" s="1"/>
  <c r="E18" i="1"/>
  <c r="F18" i="1"/>
  <c r="F50" i="1" s="1"/>
  <c r="B19" i="1"/>
  <c r="C19" i="1"/>
  <c r="C20" i="1" s="1"/>
  <c r="C45" i="1" s="1"/>
  <c r="D19" i="1"/>
  <c r="E19" i="1"/>
  <c r="E20" i="1" s="1"/>
  <c r="E45" i="1" s="1"/>
  <c r="F19" i="1"/>
  <c r="B20" i="1"/>
  <c r="B22" i="1"/>
  <c r="G22" i="1"/>
  <c r="B23" i="1"/>
  <c r="G23" i="1"/>
  <c r="C24" i="1"/>
  <c r="C47" i="1" s="1"/>
  <c r="D24" i="1"/>
  <c r="E24" i="1"/>
  <c r="G24" i="1" s="1"/>
  <c r="F24" i="1"/>
  <c r="C26" i="1"/>
  <c r="D26" i="1"/>
  <c r="D28" i="1" s="1"/>
  <c r="D30" i="1" s="1"/>
  <c r="D38" i="1" s="1"/>
  <c r="E26" i="1"/>
  <c r="F26" i="1"/>
  <c r="C27" i="1"/>
  <c r="D27" i="1"/>
  <c r="E27" i="1"/>
  <c r="E28" i="1" s="1"/>
  <c r="F27" i="1"/>
  <c r="C29" i="1"/>
  <c r="G29" i="1" s="1"/>
  <c r="D29" i="1"/>
  <c r="E29" i="1"/>
  <c r="F29" i="1"/>
  <c r="C32" i="1"/>
  <c r="D32" i="1"/>
  <c r="E32" i="1"/>
  <c r="F32" i="1"/>
  <c r="C33" i="1"/>
  <c r="D33" i="1"/>
  <c r="D34" i="1" s="1"/>
  <c r="E33" i="1"/>
  <c r="F33" i="1"/>
  <c r="C34" i="1"/>
  <c r="C36" i="1" s="1"/>
  <c r="C35" i="1"/>
  <c r="D35" i="1"/>
  <c r="E35" i="1"/>
  <c r="F35" i="1"/>
  <c r="G35" i="1" s="1"/>
  <c r="A38" i="1"/>
  <c r="A39" i="1"/>
  <c r="C42" i="1"/>
  <c r="D42" i="1"/>
  <c r="E42" i="1"/>
  <c r="C43" i="1"/>
  <c r="E43" i="1"/>
  <c r="F43" i="1"/>
  <c r="D44" i="1"/>
  <c r="F44" i="1"/>
  <c r="D47" i="1"/>
  <c r="F47" i="1"/>
  <c r="C50" i="1"/>
  <c r="D50" i="1"/>
  <c r="G50" i="1" s="1"/>
  <c r="E50" i="1"/>
  <c r="C51" i="1"/>
  <c r="C52" i="1" s="1"/>
  <c r="D51" i="1"/>
  <c r="F51" i="1"/>
  <c r="E47" i="1" l="1"/>
  <c r="E48" i="1" s="1"/>
  <c r="F34" i="1"/>
  <c r="F36" i="1" s="1"/>
  <c r="F39" i="1" s="1"/>
  <c r="C28" i="1"/>
  <c r="F20" i="1"/>
  <c r="F45" i="1" s="1"/>
  <c r="G45" i="1" s="1"/>
  <c r="G47" i="1"/>
  <c r="F52" i="1"/>
  <c r="B12" i="1"/>
  <c r="G8" i="1"/>
  <c r="G32" i="1"/>
  <c r="G26" i="1"/>
  <c r="D52" i="1"/>
  <c r="G43" i="1"/>
  <c r="D36" i="1"/>
  <c r="D39" i="1" s="1"/>
  <c r="D40" i="1" s="1"/>
  <c r="E30" i="1"/>
  <c r="E38" i="1" s="1"/>
  <c r="G42" i="1"/>
  <c r="G44" i="1"/>
  <c r="C46" i="1"/>
  <c r="C39" i="1"/>
  <c r="C30" i="1"/>
  <c r="G28" i="1"/>
  <c r="G33" i="1"/>
  <c r="E51" i="1"/>
  <c r="E34" i="1"/>
  <c r="E36" i="1" s="1"/>
  <c r="E39" i="1" s="1"/>
  <c r="E40" i="1" s="1"/>
  <c r="F28" i="1"/>
  <c r="F30" i="1" s="1"/>
  <c r="F38" i="1" s="1"/>
  <c r="F40" i="1" s="1"/>
  <c r="G27" i="1"/>
  <c r="F46" i="1" l="1"/>
  <c r="F48" i="1" s="1"/>
  <c r="G36" i="1"/>
  <c r="G39" i="1" s="1"/>
  <c r="E52" i="1"/>
  <c r="G51" i="1"/>
  <c r="G52" i="1" s="1"/>
  <c r="G30" i="1"/>
  <c r="G38" i="1" s="1"/>
  <c r="C38" i="1"/>
  <c r="C40" i="1" s="1"/>
  <c r="C48" i="1"/>
  <c r="G48" i="1" s="1"/>
  <c r="G46" i="1"/>
  <c r="G34" i="1"/>
  <c r="G40" i="1" l="1"/>
</calcChain>
</file>

<file path=xl/sharedStrings.xml><?xml version="1.0" encoding="utf-8"?>
<sst xmlns="http://schemas.openxmlformats.org/spreadsheetml/2006/main" count="330" uniqueCount="39">
  <si>
    <t>Abweichungsanalyse</t>
  </si>
  <si>
    <t>Q1</t>
  </si>
  <si>
    <t>Q2</t>
  </si>
  <si>
    <t>Q3</t>
  </si>
  <si>
    <t>Q4</t>
  </si>
  <si>
    <t>S</t>
  </si>
  <si>
    <t>Absatz Soll</t>
  </si>
  <si>
    <t>EH</t>
  </si>
  <si>
    <t>Absatz Ist</t>
  </si>
  <si>
    <t>Abweichung Absatz</t>
  </si>
  <si>
    <t>Erlöse pro Stück - Soll</t>
  </si>
  <si>
    <t>Erlöse pro Stück - Ist</t>
  </si>
  <si>
    <t>Abweichung Erlöse</t>
  </si>
  <si>
    <t>variable Kosten pro Stück - Soll</t>
  </si>
  <si>
    <t>variable Kosten pro Stück - Ist</t>
  </si>
  <si>
    <t>Abweichung variable Kosten</t>
  </si>
  <si>
    <t>Deckungsbeitrag pro Stück - Soll</t>
  </si>
  <si>
    <t>Deckungsbeitrag pro Stück - Ist</t>
  </si>
  <si>
    <t>Abweichung Deckungsbeitrag</t>
  </si>
  <si>
    <t>fixe Kosten - Soll</t>
  </si>
  <si>
    <t>fixe Kosten - Ist</t>
  </si>
  <si>
    <t>Abweichung fixe Kosten</t>
  </si>
  <si>
    <t>Umsatzerlöse - Soll</t>
  </si>
  <si>
    <t>€</t>
  </si>
  <si>
    <t>variable Kosten - Soll</t>
  </si>
  <si>
    <t>Deckungsbeitrag Soll</t>
  </si>
  <si>
    <t>Betriebsergebnis Soll</t>
  </si>
  <si>
    <t>Umsatzerlöse - Ist</t>
  </si>
  <si>
    <t>variable Kosten - Ist</t>
  </si>
  <si>
    <t>Deckungsbeitrag Ist</t>
  </si>
  <si>
    <t>Betriebsergebnis Ist</t>
  </si>
  <si>
    <t>Abweichung Betriebsergebnis</t>
  </si>
  <si>
    <t>Mengenabweichung</t>
  </si>
  <si>
    <t>Preisabweichung</t>
  </si>
  <si>
    <t>Kostenabweichung</t>
  </si>
  <si>
    <t>Sekundärabweichung</t>
  </si>
  <si>
    <t>Break Even Point Soll</t>
  </si>
  <si>
    <t>Break Even Point Ist</t>
  </si>
  <si>
    <t>Abweichung Break Even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</si>
</sst>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name val="Symbol"/>
      <family val="1"/>
      <charset val="2"/>
    </font>
    <font>
      <b/>
      <sz val="10"/>
      <name val="Arial"/>
      <family val="2"/>
    </font>
    <font>
      <b/>
      <sz val="24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</cellStyleXfs>
  <cellXfs count="66">
    <xf numFmtId="0" fontId="0" fillId="0" borderId="0" xfId="0"/>
    <xf numFmtId="0" fontId="19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49" fontId="19" fillId="0" borderId="0" xfId="0" applyNumberFormat="1" applyFont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Protection="1"/>
    <xf numFmtId="0" fontId="23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164" fontId="0" fillId="0" borderId="10" xfId="0" applyNumberFormat="1" applyFill="1" applyBorder="1" applyAlignment="1" applyProtection="1">
      <alignment vertical="center"/>
    </xf>
    <xf numFmtId="164" fontId="0" fillId="0" borderId="11" xfId="0" applyNumberFormat="1" applyFill="1" applyBorder="1" applyAlignment="1" applyProtection="1">
      <alignment vertical="center"/>
    </xf>
    <xf numFmtId="164" fontId="0" fillId="0" borderId="0" xfId="0" applyNumberFormat="1" applyFill="1" applyBorder="1" applyAlignment="1" applyProtection="1">
      <alignment vertical="center"/>
    </xf>
    <xf numFmtId="164" fontId="0" fillId="0" borderId="12" xfId="0" applyNumberFormat="1" applyFill="1" applyBorder="1" applyAlignment="1" applyProtection="1">
      <alignment vertical="center"/>
    </xf>
    <xf numFmtId="0" fontId="24" fillId="0" borderId="0" xfId="0" applyFont="1" applyAlignment="1" applyProtection="1">
      <alignment horizontal="right" vertical="center"/>
    </xf>
    <xf numFmtId="0" fontId="24" fillId="0" borderId="0" xfId="0" applyFont="1" applyAlignment="1" applyProtection="1">
      <alignment horizontal="center" vertical="center"/>
    </xf>
    <xf numFmtId="164" fontId="26" fillId="0" borderId="13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0" fillId="0" borderId="17" xfId="0" applyBorder="1" applyAlignment="1" applyProtection="1">
      <alignment horizontal="center" vertical="center"/>
    </xf>
    <xf numFmtId="164" fontId="26" fillId="0" borderId="17" xfId="0" applyNumberFormat="1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164" fontId="0" fillId="0" borderId="0" xfId="0" applyNumberFormat="1" applyBorder="1" applyAlignment="1" applyProtection="1">
      <alignment vertical="center"/>
    </xf>
    <xf numFmtId="164" fontId="0" fillId="0" borderId="12" xfId="0" applyNumberFormat="1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</xf>
    <xf numFmtId="0" fontId="10" fillId="0" borderId="13" xfId="0" applyFont="1" applyBorder="1" applyAlignment="1" applyProtection="1">
      <alignment horizontal="center" vertical="center"/>
    </xf>
    <xf numFmtId="164" fontId="0" fillId="0" borderId="10" xfId="0" applyNumberFormat="1" applyBorder="1" applyAlignment="1" applyProtection="1">
      <alignment vertical="center"/>
    </xf>
    <xf numFmtId="164" fontId="0" fillId="0" borderId="11" xfId="0" applyNumberFormat="1" applyBorder="1" applyAlignment="1" applyProtection="1">
      <alignment vertical="center"/>
    </xf>
    <xf numFmtId="0" fontId="10" fillId="0" borderId="17" xfId="0" applyFont="1" applyBorder="1" applyAlignment="1" applyProtection="1">
      <alignment horizontal="center" vertical="center"/>
    </xf>
    <xf numFmtId="0" fontId="26" fillId="0" borderId="14" xfId="0" applyFont="1" applyBorder="1" applyAlignment="1" applyProtection="1">
      <alignment horizontal="center" vertical="center"/>
    </xf>
    <xf numFmtId="164" fontId="26" fillId="0" borderId="19" xfId="0" applyNumberFormat="1" applyFont="1" applyBorder="1" applyAlignment="1" applyProtection="1">
      <alignment vertical="center"/>
    </xf>
    <xf numFmtId="164" fontId="26" fillId="0" borderId="20" xfId="0" applyNumberFormat="1" applyFont="1" applyBorder="1" applyAlignment="1" applyProtection="1">
      <alignment vertical="center"/>
    </xf>
    <xf numFmtId="164" fontId="26" fillId="0" borderId="14" xfId="0" applyNumberFormat="1" applyFont="1" applyBorder="1" applyAlignment="1" applyProtection="1">
      <alignment vertical="center"/>
    </xf>
    <xf numFmtId="164" fontId="0" fillId="0" borderId="18" xfId="0" applyNumberFormat="1" applyBorder="1" applyAlignment="1" applyProtection="1">
      <alignment vertical="center"/>
    </xf>
    <xf numFmtId="164" fontId="0" fillId="0" borderId="19" xfId="0" applyNumberFormat="1" applyBorder="1" applyAlignment="1" applyProtection="1">
      <alignment vertical="center"/>
    </xf>
    <xf numFmtId="164" fontId="0" fillId="0" borderId="20" xfId="0" applyNumberFormat="1" applyBorder="1" applyAlignment="1" applyProtection="1">
      <alignment vertical="center"/>
    </xf>
    <xf numFmtId="0" fontId="26" fillId="0" borderId="13" xfId="0" applyFont="1" applyBorder="1" applyAlignment="1" applyProtection="1">
      <alignment horizontal="center" vertical="center"/>
    </xf>
    <xf numFmtId="164" fontId="26" fillId="0" borderId="10" xfId="0" applyNumberFormat="1" applyFont="1" applyBorder="1" applyAlignment="1" applyProtection="1">
      <alignment vertical="center"/>
    </xf>
    <xf numFmtId="164" fontId="26" fillId="0" borderId="11" xfId="0" applyNumberFormat="1" applyFont="1" applyBorder="1" applyAlignment="1" applyProtection="1">
      <alignment vertical="center"/>
    </xf>
    <xf numFmtId="0" fontId="26" fillId="0" borderId="17" xfId="0" applyFont="1" applyBorder="1" applyAlignment="1" applyProtection="1">
      <alignment horizontal="center" vertical="center"/>
    </xf>
    <xf numFmtId="164" fontId="26" fillId="0" borderId="0" xfId="0" applyNumberFormat="1" applyFont="1" applyBorder="1" applyAlignment="1" applyProtection="1">
      <alignment vertical="center"/>
    </xf>
    <xf numFmtId="164" fontId="26" fillId="0" borderId="12" xfId="0" applyNumberFormat="1" applyFont="1" applyBorder="1" applyAlignment="1" applyProtection="1">
      <alignment vertical="center"/>
    </xf>
    <xf numFmtId="0" fontId="0" fillId="0" borderId="17" xfId="0" applyBorder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26" fillId="0" borderId="0" xfId="0" applyFont="1" applyProtection="1"/>
    <xf numFmtId="49" fontId="27" fillId="24" borderId="0" xfId="0" applyNumberFormat="1" applyFont="1" applyFill="1" applyBorder="1" applyAlignment="1" applyProtection="1">
      <alignment horizontal="left" vertical="center"/>
    </xf>
    <xf numFmtId="164" fontId="22" fillId="24" borderId="0" xfId="0" applyNumberFormat="1" applyFont="1" applyFill="1" applyBorder="1" applyAlignment="1" applyProtection="1">
      <alignment horizontal="center" vertical="center"/>
    </xf>
    <xf numFmtId="164" fontId="21" fillId="24" borderId="0" xfId="0" applyNumberFormat="1" applyFont="1" applyFill="1" applyBorder="1" applyAlignment="1" applyProtection="1">
      <alignment horizontal="center" vertical="center"/>
    </xf>
    <xf numFmtId="49" fontId="21" fillId="24" borderId="0" xfId="0" applyNumberFormat="1" applyFont="1" applyFill="1" applyBorder="1" applyAlignment="1" applyProtection="1">
      <alignment horizontal="center" vertical="center"/>
    </xf>
    <xf numFmtId="0" fontId="24" fillId="24" borderId="13" xfId="0" applyFont="1" applyFill="1" applyBorder="1" applyAlignment="1" applyProtection="1">
      <alignment horizontal="right" vertical="center"/>
    </xf>
    <xf numFmtId="0" fontId="25" fillId="24" borderId="14" xfId="0" applyFont="1" applyFill="1" applyBorder="1" applyAlignment="1" applyProtection="1">
      <alignment horizontal="right" vertical="center"/>
    </xf>
    <xf numFmtId="0" fontId="26" fillId="24" borderId="18" xfId="0" applyFont="1" applyFill="1" applyBorder="1" applyAlignment="1" applyProtection="1">
      <alignment vertical="center"/>
    </xf>
    <xf numFmtId="0" fontId="26" fillId="24" borderId="14" xfId="0" applyFont="1" applyFill="1" applyBorder="1" applyAlignment="1" applyProtection="1">
      <alignment horizontal="center" vertical="center"/>
    </xf>
    <xf numFmtId="164" fontId="26" fillId="24" borderId="19" xfId="0" applyNumberFormat="1" applyFont="1" applyFill="1" applyBorder="1" applyAlignment="1" applyProtection="1">
      <alignment vertical="center"/>
    </xf>
    <xf numFmtId="164" fontId="26" fillId="24" borderId="20" xfId="0" applyNumberFormat="1" applyFont="1" applyFill="1" applyBorder="1" applyAlignment="1" applyProtection="1">
      <alignment vertical="center"/>
    </xf>
    <xf numFmtId="164" fontId="26" fillId="24" borderId="14" xfId="0" applyNumberFormat="1" applyFont="1" applyFill="1" applyBorder="1" applyAlignment="1" applyProtection="1">
      <alignment vertical="center"/>
    </xf>
    <xf numFmtId="164" fontId="26" fillId="24" borderId="18" xfId="0" applyNumberFormat="1" applyFont="1" applyFill="1" applyBorder="1" applyAlignment="1" applyProtection="1">
      <alignment vertical="center"/>
    </xf>
    <xf numFmtId="0" fontId="0" fillId="25" borderId="13" xfId="0" applyFill="1" applyBorder="1" applyAlignment="1" applyProtection="1">
      <alignment horizontal="center" vertical="center"/>
      <protection locked="0"/>
    </xf>
    <xf numFmtId="164" fontId="0" fillId="25" borderId="10" xfId="0" applyNumberFormat="1" applyFill="1" applyBorder="1" applyAlignment="1" applyProtection="1">
      <alignment vertical="center"/>
      <protection locked="0"/>
    </xf>
    <xf numFmtId="164" fontId="0" fillId="25" borderId="11" xfId="0" applyNumberFormat="1" applyFill="1" applyBorder="1" applyAlignment="1" applyProtection="1">
      <alignment vertical="center"/>
      <protection locked="0"/>
    </xf>
    <xf numFmtId="164" fontId="0" fillId="25" borderId="0" xfId="0" applyNumberFormat="1" applyFill="1" applyBorder="1" applyAlignment="1" applyProtection="1">
      <alignment vertical="center"/>
      <protection locked="0"/>
    </xf>
    <xf numFmtId="164" fontId="0" fillId="25" borderId="12" xfId="0" applyNumberFormat="1" applyFill="1" applyBorder="1" applyAlignment="1" applyProtection="1">
      <alignment vertical="center"/>
      <protection locked="0"/>
    </xf>
    <xf numFmtId="0" fontId="0" fillId="26" borderId="15" xfId="0" applyFill="1" applyBorder="1" applyAlignment="1" applyProtection="1">
      <alignment vertical="center"/>
    </xf>
    <xf numFmtId="0" fontId="0" fillId="26" borderId="16" xfId="0" applyFill="1" applyBorder="1" applyAlignment="1" applyProtection="1">
      <alignment vertical="center"/>
    </xf>
    <xf numFmtId="0" fontId="26" fillId="26" borderId="18" xfId="0" applyFont="1" applyFill="1" applyBorder="1" applyAlignment="1" applyProtection="1">
      <alignment vertical="center"/>
    </xf>
    <xf numFmtId="0" fontId="26" fillId="26" borderId="15" xfId="0" applyFont="1" applyFill="1" applyBorder="1" applyAlignment="1" applyProtection="1">
      <alignment vertical="center"/>
    </xf>
    <xf numFmtId="0" fontId="26" fillId="26" borderId="16" xfId="0" applyFont="1" applyFill="1" applyBorder="1" applyAlignment="1" applyProtection="1">
      <alignment vertical="center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1009650</xdr:colOff>
      <xdr:row>1</xdr:row>
      <xdr:rowOff>19050</xdr:rowOff>
    </xdr:to>
    <xdr:pic>
      <xdr:nvPicPr>
        <xdr:cNvPr id="1028" name="Grafik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54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50.5703125" style="41" customWidth="1"/>
    <col min="2" max="2" width="8.140625" style="42" customWidth="1"/>
    <col min="3" max="6" width="20.140625" style="41" customWidth="1"/>
    <col min="7" max="7" width="20.140625" style="43" customWidth="1"/>
    <col min="8" max="16384" width="11.42578125" style="41"/>
  </cols>
  <sheetData>
    <row r="1" spans="1:7" s="4" customFormat="1" ht="36.75" customHeight="1" x14ac:dyDescent="0.2">
      <c r="A1" s="1"/>
      <c r="B1" s="2"/>
      <c r="C1" s="1"/>
      <c r="D1" s="2"/>
      <c r="E1" s="2"/>
      <c r="F1" s="3"/>
      <c r="G1" s="1"/>
    </row>
    <row r="2" spans="1:7" s="4" customFormat="1" ht="27.75" customHeight="1" x14ac:dyDescent="0.2">
      <c r="A2" s="1"/>
      <c r="B2" s="2"/>
      <c r="C2" s="1"/>
      <c r="D2" s="2"/>
      <c r="E2" s="2"/>
      <c r="F2" s="3"/>
      <c r="G2" s="1"/>
    </row>
    <row r="3" spans="1:7" s="4" customFormat="1" ht="32.25" customHeight="1" x14ac:dyDescent="0.2">
      <c r="A3" s="44" t="s">
        <v>0</v>
      </c>
      <c r="B3" s="45"/>
      <c r="C3" s="46"/>
      <c r="D3" s="45"/>
      <c r="E3" s="45"/>
      <c r="F3" s="47"/>
      <c r="G3" s="46"/>
    </row>
    <row r="4" spans="1:7" s="4" customFormat="1" ht="15" customHeight="1" x14ac:dyDescent="0.2">
      <c r="A4" s="5"/>
      <c r="B4" s="6"/>
      <c r="C4" s="6"/>
      <c r="D4" s="6"/>
      <c r="E4" s="7"/>
      <c r="F4" s="6"/>
      <c r="G4" s="6"/>
    </row>
    <row r="5" spans="1:7" s="12" customFormat="1" ht="16.5" customHeight="1" x14ac:dyDescent="0.2">
      <c r="B5" s="13"/>
      <c r="C5" s="48" t="s">
        <v>1</v>
      </c>
      <c r="D5" s="48" t="s">
        <v>2</v>
      </c>
      <c r="E5" s="48" t="s">
        <v>3</v>
      </c>
      <c r="F5" s="48" t="s">
        <v>4</v>
      </c>
      <c r="G5" s="49" t="s">
        <v>5</v>
      </c>
    </row>
    <row r="6" spans="1:7" s="15" customFormat="1" ht="16.5" customHeight="1" x14ac:dyDescent="0.2">
      <c r="A6" s="61" t="s">
        <v>6</v>
      </c>
      <c r="B6" s="56" t="s">
        <v>7</v>
      </c>
      <c r="C6" s="57">
        <v>1750</v>
      </c>
      <c r="D6" s="57">
        <v>3000</v>
      </c>
      <c r="E6" s="57">
        <v>5000</v>
      </c>
      <c r="F6" s="58">
        <v>6000</v>
      </c>
      <c r="G6" s="14">
        <f>SUM(C6:F6)</f>
        <v>15750</v>
      </c>
    </row>
    <row r="7" spans="1:7" s="15" customFormat="1" ht="16.5" customHeight="1" x14ac:dyDescent="0.2">
      <c r="A7" s="62" t="s">
        <v>8</v>
      </c>
      <c r="B7" s="17" t="str">
        <f>B6</f>
        <v>EH</v>
      </c>
      <c r="C7" s="59">
        <v>2000</v>
      </c>
      <c r="D7" s="59">
        <v>2000</v>
      </c>
      <c r="E7" s="59">
        <v>4000</v>
      </c>
      <c r="F7" s="60">
        <v>5250</v>
      </c>
      <c r="G7" s="18">
        <f>SUM(C7:F7)</f>
        <v>13250</v>
      </c>
    </row>
    <row r="8" spans="1:7" s="19" customFormat="1" ht="16.5" customHeight="1" x14ac:dyDescent="0.2">
      <c r="A8" s="50" t="s">
        <v>9</v>
      </c>
      <c r="B8" s="51" t="str">
        <f>B7</f>
        <v>EH</v>
      </c>
      <c r="C8" s="52">
        <f>C7-C6</f>
        <v>250</v>
      </c>
      <c r="D8" s="52">
        <f>D7-D6</f>
        <v>-1000</v>
      </c>
      <c r="E8" s="52">
        <f>E7-E6</f>
        <v>-1000</v>
      </c>
      <c r="F8" s="53">
        <f>F7-F6</f>
        <v>-750</v>
      </c>
      <c r="G8" s="54">
        <f>SUM(C8:F8)</f>
        <v>-2500</v>
      </c>
    </row>
    <row r="9" spans="1:7" s="15" customFormat="1" ht="16.5" customHeight="1" x14ac:dyDescent="0.2">
      <c r="A9" s="16"/>
      <c r="B9" s="17"/>
      <c r="C9" s="20"/>
      <c r="D9" s="20"/>
      <c r="E9" s="20"/>
      <c r="F9" s="21"/>
      <c r="G9" s="19"/>
    </row>
    <row r="10" spans="1:7" s="15" customFormat="1" ht="16.5" customHeight="1" x14ac:dyDescent="0.2">
      <c r="A10" s="61" t="s">
        <v>10</v>
      </c>
      <c r="B10" s="22" t="str">
        <f>"€/"&amp;$B$6</f>
        <v>€/EH</v>
      </c>
      <c r="C10" s="57">
        <v>8</v>
      </c>
      <c r="D10" s="57">
        <v>8</v>
      </c>
      <c r="E10" s="57">
        <v>8</v>
      </c>
      <c r="F10" s="58">
        <v>10</v>
      </c>
    </row>
    <row r="11" spans="1:7" s="15" customFormat="1" ht="16.5" customHeight="1" x14ac:dyDescent="0.2">
      <c r="A11" s="62" t="s">
        <v>11</v>
      </c>
      <c r="B11" s="17" t="str">
        <f>"€/"&amp;B7</f>
        <v>€/EH</v>
      </c>
      <c r="C11" s="59">
        <v>8</v>
      </c>
      <c r="D11" s="59">
        <v>7.5</v>
      </c>
      <c r="E11" s="59">
        <v>7.5</v>
      </c>
      <c r="F11" s="60">
        <v>7.5</v>
      </c>
    </row>
    <row r="12" spans="1:7" s="19" customFormat="1" ht="16.5" customHeight="1" x14ac:dyDescent="0.2">
      <c r="A12" s="50" t="s">
        <v>12</v>
      </c>
      <c r="B12" s="51" t="str">
        <f>"€/"&amp;B8</f>
        <v>€/EH</v>
      </c>
      <c r="C12" s="52">
        <f>C11-C10</f>
        <v>0</v>
      </c>
      <c r="D12" s="52">
        <f>D11-D10</f>
        <v>-0.5</v>
      </c>
      <c r="E12" s="52">
        <f>E11-E10</f>
        <v>-0.5</v>
      </c>
      <c r="F12" s="53">
        <f>F11-F10</f>
        <v>-2.5</v>
      </c>
      <c r="G12" s="15"/>
    </row>
    <row r="13" spans="1:7" s="15" customFormat="1" ht="16.5" customHeight="1" x14ac:dyDescent="0.2">
      <c r="A13" s="16"/>
      <c r="B13" s="17"/>
      <c r="C13" s="20"/>
      <c r="D13" s="20"/>
      <c r="E13" s="20"/>
      <c r="F13" s="21"/>
      <c r="G13" s="19"/>
    </row>
    <row r="14" spans="1:7" s="15" customFormat="1" ht="16.5" customHeight="1" x14ac:dyDescent="0.2">
      <c r="A14" s="61" t="s">
        <v>13</v>
      </c>
      <c r="B14" s="22" t="str">
        <f>"€/"&amp;$B$6</f>
        <v>€/EH</v>
      </c>
      <c r="C14" s="57">
        <v>3</v>
      </c>
      <c r="D14" s="57">
        <v>3</v>
      </c>
      <c r="E14" s="57">
        <v>3</v>
      </c>
      <c r="F14" s="58">
        <v>3</v>
      </c>
      <c r="G14" s="19"/>
    </row>
    <row r="15" spans="1:7" s="15" customFormat="1" ht="16.5" customHeight="1" x14ac:dyDescent="0.2">
      <c r="A15" s="62" t="s">
        <v>14</v>
      </c>
      <c r="B15" s="17" t="str">
        <f>"€/"&amp;$B$6</f>
        <v>€/EH</v>
      </c>
      <c r="C15" s="59">
        <v>3</v>
      </c>
      <c r="D15" s="59">
        <v>3.5</v>
      </c>
      <c r="E15" s="59">
        <v>1</v>
      </c>
      <c r="F15" s="60">
        <v>3.2</v>
      </c>
      <c r="G15" s="19"/>
    </row>
    <row r="16" spans="1:7" s="19" customFormat="1" ht="16.5" customHeight="1" x14ac:dyDescent="0.2">
      <c r="A16" s="50" t="s">
        <v>15</v>
      </c>
      <c r="B16" s="51" t="str">
        <f>"€/"&amp;$B$6</f>
        <v>€/EH</v>
      </c>
      <c r="C16" s="52">
        <f>C14-C15</f>
        <v>0</v>
      </c>
      <c r="D16" s="52">
        <f>D14-D15</f>
        <v>-0.5</v>
      </c>
      <c r="E16" s="52">
        <f>E14-E15</f>
        <v>2</v>
      </c>
      <c r="F16" s="53">
        <f>F14-F15</f>
        <v>-0.20000000000000018</v>
      </c>
    </row>
    <row r="17" spans="1:7" s="15" customFormat="1" ht="16.5" customHeight="1" x14ac:dyDescent="0.2">
      <c r="A17" s="16"/>
      <c r="B17" s="17"/>
      <c r="C17" s="20"/>
      <c r="D17" s="20"/>
      <c r="E17" s="20"/>
      <c r="F17" s="21"/>
      <c r="G17" s="19"/>
    </row>
    <row r="18" spans="1:7" s="15" customFormat="1" ht="16.5" customHeight="1" x14ac:dyDescent="0.2">
      <c r="A18" s="61" t="s">
        <v>16</v>
      </c>
      <c r="B18" s="22" t="str">
        <f>"€/"&amp;$B$6</f>
        <v>€/EH</v>
      </c>
      <c r="C18" s="8">
        <f t="shared" ref="C18:F19" si="0">C10-C14</f>
        <v>5</v>
      </c>
      <c r="D18" s="8">
        <f t="shared" si="0"/>
        <v>5</v>
      </c>
      <c r="E18" s="8">
        <f t="shared" si="0"/>
        <v>5</v>
      </c>
      <c r="F18" s="9">
        <f t="shared" si="0"/>
        <v>7</v>
      </c>
      <c r="G18" s="19"/>
    </row>
    <row r="19" spans="1:7" s="15" customFormat="1" ht="16.5" customHeight="1" x14ac:dyDescent="0.2">
      <c r="A19" s="62" t="s">
        <v>17</v>
      </c>
      <c r="B19" s="17" t="str">
        <f>"€/"&amp;$B$6</f>
        <v>€/EH</v>
      </c>
      <c r="C19" s="10">
        <f t="shared" si="0"/>
        <v>5</v>
      </c>
      <c r="D19" s="10">
        <f t="shared" si="0"/>
        <v>4</v>
      </c>
      <c r="E19" s="10">
        <f t="shared" si="0"/>
        <v>6.5</v>
      </c>
      <c r="F19" s="11">
        <f t="shared" si="0"/>
        <v>4.3</v>
      </c>
      <c r="G19" s="19"/>
    </row>
    <row r="20" spans="1:7" s="19" customFormat="1" ht="16.5" customHeight="1" x14ac:dyDescent="0.2">
      <c r="A20" s="50" t="s">
        <v>18</v>
      </c>
      <c r="B20" s="51" t="str">
        <f>"€/"&amp;$B$6</f>
        <v>€/EH</v>
      </c>
      <c r="C20" s="52">
        <f>C19-C18</f>
        <v>0</v>
      </c>
      <c r="D20" s="52">
        <f>D19-D18</f>
        <v>-1</v>
      </c>
      <c r="E20" s="52">
        <f>E19-E18</f>
        <v>1.5</v>
      </c>
      <c r="F20" s="53">
        <f>F19-F18</f>
        <v>-2.7</v>
      </c>
    </row>
    <row r="21" spans="1:7" s="15" customFormat="1" ht="16.5" customHeight="1" x14ac:dyDescent="0.2">
      <c r="A21" s="16"/>
      <c r="B21" s="17"/>
      <c r="C21" s="20"/>
      <c r="D21" s="20"/>
      <c r="E21" s="20"/>
      <c r="F21" s="21"/>
      <c r="G21" s="19"/>
    </row>
    <row r="22" spans="1:7" s="15" customFormat="1" ht="16.5" customHeight="1" x14ac:dyDescent="0.2">
      <c r="A22" s="61" t="s">
        <v>19</v>
      </c>
      <c r="B22" s="22" t="str">
        <f>B6</f>
        <v>EH</v>
      </c>
      <c r="C22" s="57">
        <v>1750</v>
      </c>
      <c r="D22" s="57">
        <v>3000</v>
      </c>
      <c r="E22" s="57">
        <v>3750</v>
      </c>
      <c r="F22" s="58">
        <v>6000</v>
      </c>
      <c r="G22" s="14">
        <f>SUM(C22:F22)</f>
        <v>14500</v>
      </c>
    </row>
    <row r="23" spans="1:7" s="15" customFormat="1" ht="16.5" customHeight="1" x14ac:dyDescent="0.2">
      <c r="A23" s="62" t="s">
        <v>20</v>
      </c>
      <c r="B23" s="17" t="str">
        <f>B7</f>
        <v>EH</v>
      </c>
      <c r="C23" s="59">
        <v>1500</v>
      </c>
      <c r="D23" s="59">
        <v>10000</v>
      </c>
      <c r="E23" s="59">
        <v>4000</v>
      </c>
      <c r="F23" s="60">
        <v>5250</v>
      </c>
      <c r="G23" s="18">
        <f>SUM(C23:F23)</f>
        <v>20750</v>
      </c>
    </row>
    <row r="24" spans="1:7" s="19" customFormat="1" ht="16.5" customHeight="1" x14ac:dyDescent="0.2">
      <c r="A24" s="50" t="s">
        <v>21</v>
      </c>
      <c r="B24" s="51" t="str">
        <f>B8</f>
        <v>EH</v>
      </c>
      <c r="C24" s="52">
        <f>C23-C22</f>
        <v>-250</v>
      </c>
      <c r="D24" s="52">
        <f>D23-D22</f>
        <v>7000</v>
      </c>
      <c r="E24" s="52">
        <f>E23-E22</f>
        <v>250</v>
      </c>
      <c r="F24" s="53">
        <f>F23-F22</f>
        <v>-750</v>
      </c>
      <c r="G24" s="54">
        <f>SUM(C24:F24)</f>
        <v>6250</v>
      </c>
    </row>
    <row r="25" spans="1:7" s="15" customFormat="1" ht="16.5" customHeight="1" x14ac:dyDescent="0.2">
      <c r="A25" s="16"/>
      <c r="B25" s="17"/>
      <c r="C25" s="20"/>
      <c r="D25" s="20"/>
      <c r="E25" s="20"/>
      <c r="F25" s="21"/>
      <c r="G25" s="19"/>
    </row>
    <row r="26" spans="1:7" s="15" customFormat="1" ht="16.5" customHeight="1" x14ac:dyDescent="0.2">
      <c r="A26" s="61" t="s">
        <v>22</v>
      </c>
      <c r="B26" s="23" t="s">
        <v>23</v>
      </c>
      <c r="C26" s="24">
        <f>C6*C10</f>
        <v>14000</v>
      </c>
      <c r="D26" s="24">
        <f>D6*D10</f>
        <v>24000</v>
      </c>
      <c r="E26" s="24">
        <f>E6*E10</f>
        <v>40000</v>
      </c>
      <c r="F26" s="25">
        <f>F6*F10</f>
        <v>60000</v>
      </c>
      <c r="G26" s="14">
        <f>SUM(C26:F26)</f>
        <v>138000</v>
      </c>
    </row>
    <row r="27" spans="1:7" s="15" customFormat="1" ht="16.5" customHeight="1" x14ac:dyDescent="0.2">
      <c r="A27" s="62" t="s">
        <v>24</v>
      </c>
      <c r="B27" s="26" t="s">
        <v>23</v>
      </c>
      <c r="C27" s="20">
        <f>-C14*C6</f>
        <v>-5250</v>
      </c>
      <c r="D27" s="20">
        <f>-D14*D6</f>
        <v>-9000</v>
      </c>
      <c r="E27" s="20">
        <f>-E14*E6</f>
        <v>-15000</v>
      </c>
      <c r="F27" s="21">
        <f>-F14*F6</f>
        <v>-18000</v>
      </c>
      <c r="G27" s="18">
        <f>SUM(C27:F27)</f>
        <v>-47250</v>
      </c>
    </row>
    <row r="28" spans="1:7" s="19" customFormat="1" ht="16.5" customHeight="1" x14ac:dyDescent="0.2">
      <c r="A28" s="63" t="s">
        <v>25</v>
      </c>
      <c r="B28" s="27" t="s">
        <v>23</v>
      </c>
      <c r="C28" s="28">
        <f>SUM(C26:C27)</f>
        <v>8750</v>
      </c>
      <c r="D28" s="28">
        <f>SUM(D26:D27)</f>
        <v>15000</v>
      </c>
      <c r="E28" s="28">
        <f>SUM(E26:E27)</f>
        <v>25000</v>
      </c>
      <c r="F28" s="29">
        <f>SUM(F26:F27)</f>
        <v>42000</v>
      </c>
      <c r="G28" s="30">
        <f>SUM(C28:F28)</f>
        <v>90750</v>
      </c>
    </row>
    <row r="29" spans="1:7" s="15" customFormat="1" ht="16.5" customHeight="1" x14ac:dyDescent="0.2">
      <c r="A29" s="62" t="s">
        <v>19</v>
      </c>
      <c r="B29" s="26" t="s">
        <v>23</v>
      </c>
      <c r="C29" s="31">
        <f>-C22</f>
        <v>-1750</v>
      </c>
      <c r="D29" s="32">
        <f>-D22</f>
        <v>-3000</v>
      </c>
      <c r="E29" s="32">
        <f>-E22</f>
        <v>-3750</v>
      </c>
      <c r="F29" s="33">
        <f>-F22</f>
        <v>-6000</v>
      </c>
      <c r="G29" s="18">
        <f>SUM(C29:F29)</f>
        <v>-14500</v>
      </c>
    </row>
    <row r="30" spans="1:7" s="19" customFormat="1" ht="16.5" customHeight="1" x14ac:dyDescent="0.2">
      <c r="A30" s="50" t="s">
        <v>26</v>
      </c>
      <c r="B30" s="51" t="s">
        <v>23</v>
      </c>
      <c r="C30" s="52">
        <f>SUM(C28:C29)</f>
        <v>7000</v>
      </c>
      <c r="D30" s="52">
        <f>SUM(D28:D29)</f>
        <v>12000</v>
      </c>
      <c r="E30" s="52">
        <f>SUM(E28:E29)</f>
        <v>21250</v>
      </c>
      <c r="F30" s="53">
        <f>SUM(F28:F29)</f>
        <v>36000</v>
      </c>
      <c r="G30" s="54">
        <f>SUM(C30:F30)</f>
        <v>76250</v>
      </c>
    </row>
    <row r="31" spans="1:7" s="15" customFormat="1" ht="16.5" customHeight="1" x14ac:dyDescent="0.2">
      <c r="A31" s="16"/>
      <c r="B31" s="17"/>
      <c r="C31" s="20"/>
      <c r="D31" s="20"/>
      <c r="E31" s="20"/>
      <c r="F31" s="21"/>
      <c r="G31" s="19"/>
    </row>
    <row r="32" spans="1:7" s="15" customFormat="1" ht="16.5" customHeight="1" x14ac:dyDescent="0.2">
      <c r="A32" s="61" t="s">
        <v>27</v>
      </c>
      <c r="B32" s="23" t="s">
        <v>23</v>
      </c>
      <c r="C32" s="24">
        <f>C7*C11</f>
        <v>16000</v>
      </c>
      <c r="D32" s="24">
        <f>D7*D11</f>
        <v>15000</v>
      </c>
      <c r="E32" s="24">
        <f>E7*E11</f>
        <v>30000</v>
      </c>
      <c r="F32" s="25">
        <f>F7*F11</f>
        <v>39375</v>
      </c>
      <c r="G32" s="14">
        <f>SUM(C32:F32)</f>
        <v>100375</v>
      </c>
    </row>
    <row r="33" spans="1:7" s="15" customFormat="1" ht="16.5" customHeight="1" x14ac:dyDescent="0.2">
      <c r="A33" s="62" t="s">
        <v>28</v>
      </c>
      <c r="B33" s="26" t="s">
        <v>23</v>
      </c>
      <c r="C33" s="20">
        <f>-C7*C15</f>
        <v>-6000</v>
      </c>
      <c r="D33" s="20">
        <f>-D7*D15</f>
        <v>-7000</v>
      </c>
      <c r="E33" s="20">
        <f>-E7*E15</f>
        <v>-4000</v>
      </c>
      <c r="F33" s="21">
        <f>-F7*F15</f>
        <v>-16800</v>
      </c>
      <c r="G33" s="18">
        <f>SUM(C33:F33)</f>
        <v>-33800</v>
      </c>
    </row>
    <row r="34" spans="1:7" s="19" customFormat="1" ht="16.5" customHeight="1" x14ac:dyDescent="0.2">
      <c r="A34" s="63" t="s">
        <v>29</v>
      </c>
      <c r="B34" s="27" t="s">
        <v>23</v>
      </c>
      <c r="C34" s="28">
        <f>SUM(C32:C33)</f>
        <v>10000</v>
      </c>
      <c r="D34" s="28">
        <f>SUM(D32:D33)</f>
        <v>8000</v>
      </c>
      <c r="E34" s="28">
        <f>SUM(E32:E33)</f>
        <v>26000</v>
      </c>
      <c r="F34" s="29">
        <f>SUM(F32:F33)</f>
        <v>22575</v>
      </c>
      <c r="G34" s="30">
        <f>SUM(C34:F34)</f>
        <v>66575</v>
      </c>
    </row>
    <row r="35" spans="1:7" s="15" customFormat="1" ht="16.5" customHeight="1" x14ac:dyDescent="0.2">
      <c r="A35" s="62" t="s">
        <v>20</v>
      </c>
      <c r="B35" s="26" t="s">
        <v>23</v>
      </c>
      <c r="C35" s="31">
        <f>-C23</f>
        <v>-1500</v>
      </c>
      <c r="D35" s="32">
        <f>-D23</f>
        <v>-10000</v>
      </c>
      <c r="E35" s="32">
        <f>-E23</f>
        <v>-4000</v>
      </c>
      <c r="F35" s="33">
        <f>-F23</f>
        <v>-5250</v>
      </c>
      <c r="G35" s="18">
        <f>SUM(C35:F35)</f>
        <v>-20750</v>
      </c>
    </row>
    <row r="36" spans="1:7" s="19" customFormat="1" ht="16.5" customHeight="1" x14ac:dyDescent="0.2">
      <c r="A36" s="50" t="s">
        <v>30</v>
      </c>
      <c r="B36" s="51" t="s">
        <v>23</v>
      </c>
      <c r="C36" s="52">
        <f>SUM(C34:C35)</f>
        <v>8500</v>
      </c>
      <c r="D36" s="52">
        <f>SUM(D34:D35)</f>
        <v>-2000</v>
      </c>
      <c r="E36" s="52">
        <f>SUM(E34:E35)</f>
        <v>22000</v>
      </c>
      <c r="F36" s="53">
        <f>SUM(F34:F35)</f>
        <v>17325</v>
      </c>
      <c r="G36" s="54">
        <f>SUM(C36:F36)</f>
        <v>45825</v>
      </c>
    </row>
    <row r="37" spans="1:7" s="15" customFormat="1" ht="16.5" customHeight="1" x14ac:dyDescent="0.2">
      <c r="A37" s="16"/>
      <c r="B37" s="17"/>
      <c r="C37" s="20"/>
      <c r="D37" s="20"/>
      <c r="E37" s="20"/>
      <c r="F37" s="21"/>
      <c r="G37" s="19"/>
    </row>
    <row r="38" spans="1:7" s="15" customFormat="1" ht="16.5" customHeight="1" x14ac:dyDescent="0.2">
      <c r="A38" s="61" t="str">
        <f>A30</f>
        <v>Betriebsergebnis Soll</v>
      </c>
      <c r="B38" s="23" t="s">
        <v>23</v>
      </c>
      <c r="C38" s="24">
        <f>C30</f>
        <v>7000</v>
      </c>
      <c r="D38" s="24">
        <f>D30</f>
        <v>12000</v>
      </c>
      <c r="E38" s="24">
        <f>E30</f>
        <v>21250</v>
      </c>
      <c r="F38" s="25">
        <f>F30</f>
        <v>36000</v>
      </c>
      <c r="G38" s="14">
        <f>G30</f>
        <v>76250</v>
      </c>
    </row>
    <row r="39" spans="1:7" s="15" customFormat="1" ht="16.5" customHeight="1" x14ac:dyDescent="0.2">
      <c r="A39" s="62" t="str">
        <f>A36</f>
        <v>Betriebsergebnis Ist</v>
      </c>
      <c r="B39" s="26" t="s">
        <v>23</v>
      </c>
      <c r="C39" s="20">
        <f>C36</f>
        <v>8500</v>
      </c>
      <c r="D39" s="20">
        <f>D36</f>
        <v>-2000</v>
      </c>
      <c r="E39" s="20">
        <f>E36</f>
        <v>22000</v>
      </c>
      <c r="F39" s="21">
        <f>F36</f>
        <v>17325</v>
      </c>
      <c r="G39" s="18">
        <f>G36</f>
        <v>45825</v>
      </c>
    </row>
    <row r="40" spans="1:7" s="19" customFormat="1" ht="16.5" customHeight="1" x14ac:dyDescent="0.2">
      <c r="A40" s="50" t="s">
        <v>31</v>
      </c>
      <c r="B40" s="51" t="s">
        <v>23</v>
      </c>
      <c r="C40" s="52">
        <f>C39-C38</f>
        <v>1500</v>
      </c>
      <c r="D40" s="52">
        <f>D39-D38</f>
        <v>-14000</v>
      </c>
      <c r="E40" s="52">
        <f>E39-E38</f>
        <v>750</v>
      </c>
      <c r="F40" s="53">
        <f>F39-F38</f>
        <v>-18675</v>
      </c>
      <c r="G40" s="54">
        <f>G39-G38</f>
        <v>-30425</v>
      </c>
    </row>
    <row r="41" spans="1:7" s="15" customFormat="1" ht="16.5" customHeight="1" x14ac:dyDescent="0.2">
      <c r="A41" s="16"/>
      <c r="B41" s="17"/>
      <c r="C41" s="20"/>
      <c r="D41" s="20"/>
      <c r="E41" s="20"/>
      <c r="F41" s="21"/>
      <c r="G41" s="19"/>
    </row>
    <row r="42" spans="1:7" s="19" customFormat="1" ht="16.5" customHeight="1" x14ac:dyDescent="0.2">
      <c r="A42" s="64" t="s">
        <v>32</v>
      </c>
      <c r="B42" s="34" t="s">
        <v>23</v>
      </c>
      <c r="C42" s="35">
        <f>C8*(C10-C14)</f>
        <v>1250</v>
      </c>
      <c r="D42" s="35">
        <f>D8*(D10-D14)</f>
        <v>-5000</v>
      </c>
      <c r="E42" s="35">
        <f>E8*(E10-E14)</f>
        <v>-5000</v>
      </c>
      <c r="F42" s="36">
        <f>F8*(F10-F14)</f>
        <v>-5250</v>
      </c>
      <c r="G42" s="14">
        <f t="shared" ref="G42:G48" si="1">SUM(C42:F42)</f>
        <v>-14000</v>
      </c>
    </row>
    <row r="43" spans="1:7" s="19" customFormat="1" ht="16.5" customHeight="1" x14ac:dyDescent="0.2">
      <c r="A43" s="65" t="s">
        <v>33</v>
      </c>
      <c r="B43" s="37" t="s">
        <v>23</v>
      </c>
      <c r="C43" s="38">
        <f>C12*C6</f>
        <v>0</v>
      </c>
      <c r="D43" s="38">
        <f>D12*D6</f>
        <v>-1500</v>
      </c>
      <c r="E43" s="38">
        <f>E12*E6</f>
        <v>-2500</v>
      </c>
      <c r="F43" s="39">
        <f>F12*F6</f>
        <v>-15000</v>
      </c>
      <c r="G43" s="18">
        <f t="shared" si="1"/>
        <v>-19000</v>
      </c>
    </row>
    <row r="44" spans="1:7" s="19" customFormat="1" ht="16.5" customHeight="1" x14ac:dyDescent="0.2">
      <c r="A44" s="65" t="s">
        <v>34</v>
      </c>
      <c r="B44" s="37" t="s">
        <v>23</v>
      </c>
      <c r="C44" s="38">
        <f>C16*C6</f>
        <v>0</v>
      </c>
      <c r="D44" s="38">
        <f>D16*D6</f>
        <v>-1500</v>
      </c>
      <c r="E44" s="38">
        <f>E16*E6</f>
        <v>10000</v>
      </c>
      <c r="F44" s="39">
        <f>F16*F6</f>
        <v>-1200.0000000000011</v>
      </c>
      <c r="G44" s="18">
        <f t="shared" si="1"/>
        <v>7299.9999999999991</v>
      </c>
    </row>
    <row r="45" spans="1:7" s="19" customFormat="1" ht="16.5" customHeight="1" x14ac:dyDescent="0.2">
      <c r="A45" s="65" t="s">
        <v>35</v>
      </c>
      <c r="B45" s="37" t="s">
        <v>23</v>
      </c>
      <c r="C45" s="38">
        <f>C20*C8</f>
        <v>0</v>
      </c>
      <c r="D45" s="38">
        <f>D20*D8</f>
        <v>1000</v>
      </c>
      <c r="E45" s="38">
        <f>E20*E8</f>
        <v>-1500</v>
      </c>
      <c r="F45" s="39">
        <f>F20*F8</f>
        <v>2025.0000000000002</v>
      </c>
      <c r="G45" s="18">
        <f t="shared" si="1"/>
        <v>1525.0000000000002</v>
      </c>
    </row>
    <row r="46" spans="1:7" s="19" customFormat="1" ht="16.5" customHeight="1" x14ac:dyDescent="0.2">
      <c r="A46" s="63" t="s">
        <v>18</v>
      </c>
      <c r="B46" s="27" t="s">
        <v>23</v>
      </c>
      <c r="C46" s="28">
        <f>SUM(C42:C45)</f>
        <v>1250</v>
      </c>
      <c r="D46" s="28">
        <f>SUM(D42:D45)</f>
        <v>-7000</v>
      </c>
      <c r="E46" s="28">
        <f>SUM(E42:E45)</f>
        <v>1000</v>
      </c>
      <c r="F46" s="29">
        <f>SUM(F42:F45)</f>
        <v>-19425</v>
      </c>
      <c r="G46" s="30">
        <f t="shared" si="1"/>
        <v>-24175</v>
      </c>
    </row>
    <row r="47" spans="1:7" s="19" customFormat="1" ht="16.5" customHeight="1" x14ac:dyDescent="0.2">
      <c r="A47" s="65" t="s">
        <v>21</v>
      </c>
      <c r="B47" s="37" t="s">
        <v>23</v>
      </c>
      <c r="C47" s="38">
        <f>-C24</f>
        <v>250</v>
      </c>
      <c r="D47" s="38">
        <f>-D24</f>
        <v>-7000</v>
      </c>
      <c r="E47" s="38">
        <f>-E24</f>
        <v>-250</v>
      </c>
      <c r="F47" s="39">
        <f>-F24</f>
        <v>750</v>
      </c>
      <c r="G47" s="18">
        <f t="shared" si="1"/>
        <v>-6250</v>
      </c>
    </row>
    <row r="48" spans="1:7" s="19" customFormat="1" ht="16.5" customHeight="1" x14ac:dyDescent="0.2">
      <c r="A48" s="50" t="s">
        <v>31</v>
      </c>
      <c r="B48" s="51" t="s">
        <v>23</v>
      </c>
      <c r="C48" s="55">
        <f>SUM(C46:C47)</f>
        <v>1500</v>
      </c>
      <c r="D48" s="52">
        <f>SUM(D46:D47)</f>
        <v>-14000</v>
      </c>
      <c r="E48" s="52">
        <f>SUM(E46:E47)</f>
        <v>750</v>
      </c>
      <c r="F48" s="53">
        <f>SUM(F46:F47)</f>
        <v>-18675</v>
      </c>
      <c r="G48" s="54">
        <f t="shared" si="1"/>
        <v>-30425</v>
      </c>
    </row>
    <row r="49" spans="1:7" s="15" customFormat="1" ht="16.5" customHeight="1" x14ac:dyDescent="0.2">
      <c r="B49" s="40"/>
    </row>
    <row r="50" spans="1:7" s="15" customFormat="1" ht="16.5" customHeight="1" x14ac:dyDescent="0.2">
      <c r="A50" s="61" t="s">
        <v>36</v>
      </c>
      <c r="B50" s="23" t="s">
        <v>23</v>
      </c>
      <c r="C50" s="24">
        <f t="shared" ref="C50:F51" si="2">C22/C18</f>
        <v>350</v>
      </c>
      <c r="D50" s="24">
        <f t="shared" si="2"/>
        <v>600</v>
      </c>
      <c r="E50" s="24">
        <f t="shared" si="2"/>
        <v>750</v>
      </c>
      <c r="F50" s="25">
        <f t="shared" si="2"/>
        <v>857.14285714285711</v>
      </c>
      <c r="G50" s="14">
        <f>SUM(C50:F50)</f>
        <v>2557.1428571428569</v>
      </c>
    </row>
    <row r="51" spans="1:7" s="15" customFormat="1" ht="16.5" customHeight="1" x14ac:dyDescent="0.2">
      <c r="A51" s="62" t="s">
        <v>37</v>
      </c>
      <c r="B51" s="26" t="s">
        <v>23</v>
      </c>
      <c r="C51" s="20">
        <f t="shared" si="2"/>
        <v>300</v>
      </c>
      <c r="D51" s="20">
        <f t="shared" si="2"/>
        <v>2500</v>
      </c>
      <c r="E51" s="20">
        <f t="shared" si="2"/>
        <v>615.38461538461536</v>
      </c>
      <c r="F51" s="21">
        <f t="shared" si="2"/>
        <v>1220.9302325581396</v>
      </c>
      <c r="G51" s="18">
        <f>SUM(C51:F51)</f>
        <v>4636.3148479427546</v>
      </c>
    </row>
    <row r="52" spans="1:7" s="19" customFormat="1" ht="16.5" customHeight="1" x14ac:dyDescent="0.2">
      <c r="A52" s="50" t="s">
        <v>38</v>
      </c>
      <c r="B52" s="51" t="s">
        <v>23</v>
      </c>
      <c r="C52" s="52">
        <f>C51-C50</f>
        <v>-50</v>
      </c>
      <c r="D52" s="52">
        <f>D51-D50</f>
        <v>1900</v>
      </c>
      <c r="E52" s="52">
        <f>E51-E50</f>
        <v>-134.61538461538464</v>
      </c>
      <c r="F52" s="53">
        <f>F51-F50</f>
        <v>363.78737541528244</v>
      </c>
      <c r="G52" s="54">
        <f>G51-G50</f>
        <v>2079.1719907998977</v>
      </c>
    </row>
    <row r="53" spans="1:7" x14ac:dyDescent="0.2">
      <c r="B53" s="41"/>
      <c r="G53" s="41"/>
    </row>
    <row r="54" spans="1:7" x14ac:dyDescent="0.2">
      <c r="B54" s="41"/>
      <c r="G54" s="41"/>
    </row>
  </sheetData>
  <phoneticPr fontId="0" type="noConversion"/>
  <dataValidations count="1">
    <dataValidation type="decimal" operator="greaterThan" allowBlank="1" showInputMessage="1" showErrorMessage="1" errorTitle="Positive Zahlen" error="Bitte nur positive Zahlen erfassen." promptTitle="Positive Zahlen" prompt="Bitte nur positive Zahlen erfassen." sqref="C6:F7 C10:F11 C14:F15 C22:F23" xr:uid="{00000000-0002-0000-0000-000000000000}">
      <formula1>0</formula1>
    </dataValidation>
  </dataValidations>
  <printOptions horizontalCentered="1" verticalCentered="1"/>
  <pageMargins left="0.78740157480314965" right="0.78740157480314965" top="0.43307086614173229" bottom="0.55118110236220474" header="0.11811023622047245" footer="0.19685039370078741"/>
  <pageSetup paperSize="9" scale="59" orientation="landscape" horizontalDpi="4294967293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Abweichung</vt:lpstr>
      <vt:lpstr>Abweichung!Druckbereich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Abweichungsanalyse</dc:title>
  <dc:subject>Vertrieb</dc:subject>
  <dc:creator>www.business-wissen.de</dc:creator>
  <cp:lastModifiedBy>Jürgen Fleig</cp:lastModifiedBy>
  <cp:lastPrinted>2016-08-29T12:53:00Z</cp:lastPrinted>
  <dcterms:created xsi:type="dcterms:W3CDTF">2012-03-11T13:39:38Z</dcterms:created>
  <dcterms:modified xsi:type="dcterms:W3CDTF">2019-07-03T15:11:27Z</dcterms:modified>
</cp:coreProperties>
</file>