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Nextcloud2\PIRO Gaming GmbH\Finanz\"/>
    </mc:Choice>
  </mc:AlternateContent>
  <xr:revisionPtr revIDLastSave="0" documentId="13_ncr:1_{9320C210-0AE7-4E9A-8B53-ABC707CE15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stenüberblick" sheetId="2" r:id="rId1"/>
    <sheet name="April2025" sheetId="5" r:id="rId2"/>
    <sheet name="Mai2025" sheetId="4" r:id="rId3"/>
    <sheet name="Juni 2025" sheetId="3" r:id="rId4"/>
    <sheet name="Juli2025" sheetId="1" r:id="rId5"/>
  </sheets>
  <definedNames>
    <definedName name="_xlnm._FilterDatabase" localSheetId="1" hidden="1">April2025!$A$1:$AA$1</definedName>
    <definedName name="_xlnm._FilterDatabase" localSheetId="4" hidden="1">Juli2025!$A$1:$P$44</definedName>
    <definedName name="_xlnm._FilterDatabase" localSheetId="3" hidden="1">'Juni 2025'!$A$1:$AA$36</definedName>
    <definedName name="_xlnm._FilterDatabase" localSheetId="2" hidden="1">'Mai2025'!$A$1:$AA$1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2" l="1"/>
  <c r="D18" i="2"/>
  <c r="F16" i="2"/>
  <c r="H13" i="3"/>
  <c r="E14" i="2"/>
  <c r="C14" i="2"/>
  <c r="C15" i="2"/>
  <c r="E15" i="2"/>
  <c r="E12" i="2"/>
  <c r="G15" i="2"/>
  <c r="G26" i="2"/>
  <c r="E22" i="2"/>
  <c r="E16" i="2"/>
  <c r="D38" i="2"/>
  <c r="D15" i="2"/>
  <c r="D19" i="2"/>
  <c r="D12" i="2"/>
  <c r="D16" i="2" s="1"/>
  <c r="D34" i="2"/>
  <c r="G14" i="2"/>
  <c r="D14" i="2"/>
  <c r="G12" i="2"/>
  <c r="C12" i="2"/>
  <c r="C16" i="2" s="1"/>
  <c r="C19" i="2"/>
</calcChain>
</file>

<file path=xl/sharedStrings.xml><?xml version="1.0" encoding="utf-8"?>
<sst xmlns="http://schemas.openxmlformats.org/spreadsheetml/2006/main" count="1566" uniqueCount="634">
  <si>
    <t>IBAN</t>
  </si>
  <si>
    <t>Auszugsnummer</t>
  </si>
  <si>
    <t>Buchungsdatum</t>
  </si>
  <si>
    <t>Valutadatum</t>
  </si>
  <si>
    <t>Umsatzzeit</t>
  </si>
  <si>
    <t>Zahlungsreferenz</t>
  </si>
  <si>
    <t>Waehrung</t>
  </si>
  <si>
    <t>Betrag</t>
  </si>
  <si>
    <t>Buchungstext</t>
  </si>
  <si>
    <t>Umsatztext</t>
  </si>
  <si>
    <t>Name des Partners</t>
  </si>
  <si>
    <t>Name des ultimate Partners</t>
  </si>
  <si>
    <t>Name des ultimate Auftraggebers</t>
  </si>
  <si>
    <t>Creditor ID</t>
  </si>
  <si>
    <t>Mandat ID</t>
  </si>
  <si>
    <t>Kontoverbindung des Partners</t>
  </si>
  <si>
    <t>Partner BIC</t>
  </si>
  <si>
    <t>Auftraggeberreferenz</t>
  </si>
  <si>
    <t>Verwendungszweck</t>
  </si>
  <si>
    <t>Kategorie</t>
  </si>
  <si>
    <t>Notiz</t>
  </si>
  <si>
    <t>Original Auftragsbetrag</t>
  </si>
  <si>
    <t>Original Währung</t>
  </si>
  <si>
    <t>Bestandskategorie</t>
  </si>
  <si>
    <t>Umsatzkategorie</t>
  </si>
  <si>
    <t>Entgeltinformationen</t>
  </si>
  <si>
    <t>Eigene Referenz</t>
  </si>
  <si>
    <t>AT474477023155720000</t>
  </si>
  <si>
    <t>2025-07-31-13.11.36.866443</t>
  </si>
  <si>
    <t>EUR</t>
  </si>
  <si>
    <t>SEPA-Gutschrift</t>
  </si>
  <si>
    <t>Nadja Kern IBAN: DE68 7115 1020 0011 0267 88 Buchung Christina Friedl 27.07 - 13.30 REF: PSSAAT310725006935210001044</t>
  </si>
  <si>
    <t>Nadja Kern</t>
  </si>
  <si>
    <t>DE68711510200011026788</t>
  </si>
  <si>
    <t>BYLADEM1MDF</t>
  </si>
  <si>
    <t>Buchung Christina Friedl 27.07 - 13.30</t>
  </si>
  <si>
    <t>Unkategorisiert</t>
  </si>
  <si>
    <t>2025-07-30-17.51.22.243675</t>
  </si>
  <si>
    <t>SEPA-Lastschrift</t>
  </si>
  <si>
    <t>AMAZON EU S.A R.L., NIEDERLASSUNG DEUTSCHLAND IBAN: DE93 3003 0880 0013 4410 06 Creditor ID: DE24ZZZ00000561652 Mandatsnummer: O6BRoAGKL2p2j)QeAzCGfZEZK0UsRx Auftraggeberreferenz: 1A8BGIYRVN4WVWUF 306-4751478-3454711 Amazon.de 1A8BGIYRVN4WVWUF REF: PSSAAT300725010045110000070</t>
  </si>
  <si>
    <t>AMAZON EU S.A R.L., NIEDERLASSUNG DEUTSCHLAND</t>
  </si>
  <si>
    <t>DE24ZZZ00000561652</t>
  </si>
  <si>
    <t>O6BRoAGKL2p2j)QeAzCGfZEZK0UsRx</t>
  </si>
  <si>
    <t>DE93300308800013441006</t>
  </si>
  <si>
    <t>TUBDDEDD</t>
  </si>
  <si>
    <t>1A8BGIYRVN4WVWUF</t>
  </si>
  <si>
    <t>306-4751478-3454711 Amazon.de 1A8BGIYRVN4WVWUF</t>
  </si>
  <si>
    <t>2025-07-30-13.12.02.099022</t>
  </si>
  <si>
    <t>Stichting Mollie Payments 126Keizersgracht Amsterdam,1015 CW IBAN: NL70 CITI 2032 3290 18 Zahlungsreferenz: T19150714.2507.03 REF T19150714.2507.03 REF: PSSAAT300725006670110000367</t>
  </si>
  <si>
    <t>Stichting Mollie Payments</t>
  </si>
  <si>
    <t>NL70CITI2032329018</t>
  </si>
  <si>
    <t>CITINL2X</t>
  </si>
  <si>
    <t>T19150714.2507.03</t>
  </si>
  <si>
    <t>REF T19150714.2507.03</t>
  </si>
  <si>
    <t>2025-07-30-06.57.35.966331</t>
  </si>
  <si>
    <t>POS</t>
  </si>
  <si>
    <t xml:space="preserve">AT       66,44 POS 29.07.25 12:33 K1 T&amp;G FIL 7844 8970 SCHLADMING </t>
  </si>
  <si>
    <t>2025-07-29-10.32.19.589395</t>
  </si>
  <si>
    <t>AMAZON PAYMENTS EUROPE S.C.A. IBAN: DE87 3003 0880 1908 2620 06 Creditor ID: DE94ZZZ00000561653 Mandatsnummer: O6BRoAGKL2p2j)QeAzCGfZEZK0UsRx Auftraggeberreferenz: 6CT2Y6WZ1TZS1HL3 306-4501969-8821115 AMZN Mktp DE 6CT2Y6WZ1TZS1HL3 REF: PSSAAT290725004750110001306</t>
  </si>
  <si>
    <t>AMAZON PAYMENTS EUROPE S.C.A.</t>
  </si>
  <si>
    <t>DE94ZZZ00000561653</t>
  </si>
  <si>
    <t>DE87300308801908262006</t>
  </si>
  <si>
    <t>6CT2Y6WZ1TZS1HL3</t>
  </si>
  <si>
    <t>306-4501969-8821115 AMZN Mktp DE 6CT2Y6WZ1TZS1HL3</t>
  </si>
  <si>
    <t>2025-07-29-08.31.51.380876</t>
  </si>
  <si>
    <t>mrap gmbh hellocash Simon Carmiggeltstraat 1011 DJ AMSTERDAM 6-50 IBAN: DE52 1001 9000 1000 0278 73 Creditor ID: NL48ZZZ342764500000 Mandatsnummer: M38FPX7XSW82RPX3 Auftraggeberreferenz: D62QKMWGJGTD62X3 mrap gmbh hellocash helloCash?cr?185991?6888262b0cb381.39426199 REF: PSSAAT290725003880110000610</t>
  </si>
  <si>
    <t>mrap gmbh hellocash</t>
  </si>
  <si>
    <t>NL48ZZZ342764500000</t>
  </si>
  <si>
    <t>M38FPX7XSW82RPX3</t>
  </si>
  <si>
    <t>DE52100190001000027873</t>
  </si>
  <si>
    <t>ADYBDEB2</t>
  </si>
  <si>
    <t>D62QKMWGJGTD62X3</t>
  </si>
  <si>
    <t>mrap gmbh hellocash helloCash?cr?185991?6888262b0cb381.39426199</t>
  </si>
  <si>
    <t>2025-07-28-13.12.06.253431</t>
  </si>
  <si>
    <t>AMAZON PAYMENTS EUROPE S.C.A. IBAN: DE87 3003 0880 1908 2620 06 Creditor ID: DE94ZZZ00000561653 Mandatsnummer: O6BRoAGKL2p2j)QeAzCGfZEZK0UsRx Auftraggeberreferenz: 52MB0MCTD01CCCN4 306-6830843-2105939 AMZN Mktp DE 52MB0MCTD01CCCN4 REF: PSSAAT280725006595110000299</t>
  </si>
  <si>
    <t>52MB0MCTD01CCCN4</t>
  </si>
  <si>
    <t>306-6830843-2105939 AMZN Mktp DE 52MB0MCTD01CCCN4</t>
  </si>
  <si>
    <t>2025-07-28-07.19.40.780900</t>
  </si>
  <si>
    <t>Custom Rating NFC Aufsteller</t>
  </si>
  <si>
    <t>SEPA-Zahlung INET</t>
  </si>
  <si>
    <t>IBAN: AT58 1100 0109 7430 7000 Robineau Claudia Zahlungsreferenz: Custom Rating NFC Aufsteller REF: 44770250728EBP00000230501220</t>
  </si>
  <si>
    <t>Robineau Claudia</t>
  </si>
  <si>
    <t>AT581100010974307000</t>
  </si>
  <si>
    <t>BKAUATWWXXX</t>
  </si>
  <si>
    <t>Custom Ratings Aufsteller</t>
  </si>
  <si>
    <t>2025-07-28-00.31.37.841539</t>
  </si>
  <si>
    <t>IBAN: AT58 1100 0109 7430 7000 Robineau Claudia REF: 44770250728EBP00000230496142</t>
  </si>
  <si>
    <t>2025-07-26-19.08.15.916485</t>
  </si>
  <si>
    <t>CL86126005/MP9LFKTA</t>
  </si>
  <si>
    <t>IBAN: DE76 1007 0000 0733 9161 00 SumUp EUR Ops Zahlungsreferenz: CL86126005/MP9LFKTA REF: 44770250726EBP00000230442771</t>
  </si>
  <si>
    <t>SumUp EUR Ops</t>
  </si>
  <si>
    <t>DE76100700000733916100</t>
  </si>
  <si>
    <t>DEUTDEBBXXX</t>
  </si>
  <si>
    <t>2025-07-26-18.26.53.126944</t>
  </si>
  <si>
    <t>IBAN: AT58 1100 0109 7430 7000 Robineau Claudia Matratzen Discount Rechnung 1000263938 REF: 44770250726EBP00000230441460</t>
  </si>
  <si>
    <t>Matratzen Discount Rechnung 1000263938</t>
  </si>
  <si>
    <t>Matratzen Discount PIRO</t>
  </si>
  <si>
    <t>2025-07-26-07.19.12.896974</t>
  </si>
  <si>
    <t xml:space="preserve">AT       55,00 POS 25.07.25 19:25 K2 RESTAURANT SAJADO 8940 LIEZEN </t>
  </si>
  <si>
    <t>2025-07-25-10.31.45.269076</t>
  </si>
  <si>
    <t>ARVI 0625</t>
  </si>
  <si>
    <t>IBAN: AT90 3811 3000 0901 0141 Thomas Pilz Zahlungsreferenz: ARVI 0625 REF: 44770250725EBP00000230352906</t>
  </si>
  <si>
    <t>Thomas Pilz</t>
  </si>
  <si>
    <t>AT903811300009010141</t>
  </si>
  <si>
    <t>RZSTAT2G113</t>
  </si>
  <si>
    <t>2025-07-24-06.58.03.920835</t>
  </si>
  <si>
    <t xml:space="preserve">AT       88,41 POS 23.07.25 12:54 K1 T&amp;G FIL 7844 8970 SCHLADMING </t>
  </si>
  <si>
    <t>2025-07-23-13.11.25.849386</t>
  </si>
  <si>
    <t>Stichting Mollie Payments 126Keizersgracht Amsterdam,1015 CW IBAN: NL70 CITI 2032 3290 18 Zahlungsreferenz: T19150714.2507.02 REF T19150714.2507.02 REF: PSSAAT230725006575110000121</t>
  </si>
  <si>
    <t>T19150714.2507.02</t>
  </si>
  <si>
    <t>REF T19150714.2507.02</t>
  </si>
  <si>
    <t>2025-07-18-23.26.54.975986</t>
  </si>
  <si>
    <t>ARG42105943</t>
  </si>
  <si>
    <t>IBAN: AT89 3468 0000 0051 9454 Resch und Frisch Zahlungsreferenz: ARG42105943 REF: 44770250718EBP00000229902620</t>
  </si>
  <si>
    <t>Resch und Frisch</t>
  </si>
  <si>
    <t>AT893468000000519454</t>
  </si>
  <si>
    <t>RZOOAT2L680</t>
  </si>
  <si>
    <t>2025-07-18-23.24.10.583140</t>
  </si>
  <si>
    <t>RE-51646/25</t>
  </si>
  <si>
    <t>IBAN: AT79 1200 0004 7480 2402 HostProfis ISP Telekom GmbH Zahlungsreferenz: RE-51646/25 REF: 44770250718EBP00000229902617</t>
  </si>
  <si>
    <t>HostProfis ISP Telekom GmbH</t>
  </si>
  <si>
    <t>AT791200000474802402</t>
  </si>
  <si>
    <t>2025-07-18-21.03.54.100118</t>
  </si>
  <si>
    <t>Instant Payment</t>
  </si>
  <si>
    <t>PAYPAL IBAN: LU94 7510 2612 1521 1218 Auftraggeberreferenz: 25071819178395812 INSTANT TRANSFER REF: 25071819178395812</t>
  </si>
  <si>
    <t>PAYPAL</t>
  </si>
  <si>
    <t>LU947510261215211218</t>
  </si>
  <si>
    <t>PPLXLUL2XXX</t>
  </si>
  <si>
    <t>INSTANT TRANSFER</t>
  </si>
  <si>
    <t>2025-07-18-09.06.45.369176</t>
  </si>
  <si>
    <t>SB Beheb./Einzahlung</t>
  </si>
  <si>
    <t>SB EIN    01685324 K1 18.07 UM 09:04 bar 01.07-17.07.25</t>
  </si>
  <si>
    <t>2025-07-16-13.11.50.375187</t>
  </si>
  <si>
    <t>Stichting Mollie Payments 126Keizersgracht Amsterdam,1015 CW IBAN: NL70 CITI 2032 3290 18 Zahlungsreferenz: T19150714.2507.01 REF T19150714.2507.01 REF: PSSAAT160725006705110000183</t>
  </si>
  <si>
    <t>T19150714.2507.01</t>
  </si>
  <si>
    <t>REF T19150714.2507.01</t>
  </si>
  <si>
    <t>2025-07-16-00.28.00.134223</t>
  </si>
  <si>
    <t>PAYPAL IBAN: LU94 7510 2612 1521 1218 Auftraggeberreferenz: 25071522343421613 INSTANT TRANSFER REF: 25071522343421613</t>
  </si>
  <si>
    <t>2025-07-16-00.27.21.095411</t>
  </si>
  <si>
    <t>PAYPAL IBAN: LU94 7510 2612 1521 1218 Auftraggeberreferenz: 25071522011606796 INSTANT TRANSFER REF: 25071522011606796</t>
  </si>
  <si>
    <t>2025-07-16-00.26.33.095437</t>
  </si>
  <si>
    <t>PAYPAL IBAN: LU94 7510 2612 1521 1218 Auftraggeberreferenz: 25071522011606779 INSTANT TRANSFER REF: 25071522011606779</t>
  </si>
  <si>
    <t>2025-07-16-00.25.45.119616</t>
  </si>
  <si>
    <t>PAYPAL IBAN: LU94 7510 2612 1521 1218 Auftraggeberreferenz: 25071522178278442 INSTANT TRANSFER REF: 25071522178278442</t>
  </si>
  <si>
    <t>2025-07-15-07.46.23.116288</t>
  </si>
  <si>
    <t xml:space="preserve">AT       25,00 POS 14.07.25 18:27 K1 SPORTHOTEL ROYER 8970 SCHLADMING </t>
  </si>
  <si>
    <t>2025-07-10-00.18.56.967758</t>
  </si>
  <si>
    <t>Dauerauftrag</t>
  </si>
  <si>
    <t>DAU000002 IBAN: AT12 3800 0001 0005 0005 Energie  Steiermark Kunden Gmbh Zahlungsreferenz: 400273829501 REF: 4477025071000000223155720000</t>
  </si>
  <si>
    <t>Energie  Steiermark Kunden Gmbh</t>
  </si>
  <si>
    <t>AT123800000100050005</t>
  </si>
  <si>
    <t>RZSTAT2GXXX</t>
  </si>
  <si>
    <t>2025-07-09-09.02.39.906497</t>
  </si>
  <si>
    <t>PayPal Europe S.a.r.l. et Cie S.C.A 22-24 Boulevard Royal, 2449 Luxembourg IBAN: LU89 7510 0013 5104 200E Creditor ID: LU96ZZZ0000000000000000058 Mandatsnummer: 5SF22258Q7BQ6 Auftraggeberreferenz: 1043391259007 1043391259007/PAYPAL REF: PSSAAT090725004340110000638</t>
  </si>
  <si>
    <t>PayPal Europe S.a.r.l. et Cie S.C.A</t>
  </si>
  <si>
    <t>LU96ZZZ0000000000000000058</t>
  </si>
  <si>
    <t>5SF22258Q7BQ6</t>
  </si>
  <si>
    <t>LU89751000135104200E</t>
  </si>
  <si>
    <t>PPLXLUL2</t>
  </si>
  <si>
    <t>1043391259007/PAYPAL</t>
  </si>
  <si>
    <t>2025-07-08-08.02.33.206500</t>
  </si>
  <si>
    <t>HostProfis ISP Telekom GmbH Hans-Sittenberger-Strase 13 9500 Villach IBAN: AT79 1200 0004 7480 2402 Creditor ID: AT59ZZZ00000014006 Mandatsnummer: 57216 K57216-RE-51646 25 REF: PSSAAT080725000105110000627</t>
  </si>
  <si>
    <t>AT59ZZZ00000014006</t>
  </si>
  <si>
    <t>BKAUATWW</t>
  </si>
  <si>
    <t>NOTPROVIDED</t>
  </si>
  <si>
    <t>K57216-RE-51646 25</t>
  </si>
  <si>
    <t>2025-07-07-21.03.22.153216</t>
  </si>
  <si>
    <t>IBAN: AT57 3811 3000 0020 7985 Illmayer &amp; Partner Bilanzb. OG Zahlungsreferenz: 250355 REF: 44770250707EBP00000228939036</t>
  </si>
  <si>
    <t>Illmayer &amp; Partner Bilanzb. OG</t>
  </si>
  <si>
    <t>AT573811300000207985</t>
  </si>
  <si>
    <t>2025-07-06-17.10.07.955920</t>
  </si>
  <si>
    <t xml:space="preserve">AT       10,32 POS 05.07.25 11:14 K1 REICHL BROT GMBH 4502 ST. MARIEN </t>
  </si>
  <si>
    <t>2025-07-05-11.01.47.964177</t>
  </si>
  <si>
    <t>POS Zahlungsauftrag</t>
  </si>
  <si>
    <t xml:space="preserve">SPAR         2361  K1 05.07.UM 10:54  </t>
  </si>
  <si>
    <t>2025-07-03-14.13.29.215131</t>
  </si>
  <si>
    <t>Salzburg AG IBAN: AT66 3500 0000 0004 5005 Creditor ID: AT08ZZZ00000001053 Mandatsnummer: 000001429773 Auftraggeberreferenz: 070806097226 Salzburg AG VK 41654135 06/25 Hauptplatz 40 , 8970 davon TB 95,90 BTO79,92 NET 15,98 UST20 REF: PSSAAT030725008470310001444</t>
  </si>
  <si>
    <t>Salzburg AG</t>
  </si>
  <si>
    <t>AT08ZZZ00000001053</t>
  </si>
  <si>
    <t>AT663500000000045005</t>
  </si>
  <si>
    <t>RVSAAT2S</t>
  </si>
  <si>
    <t>Salzburg AG VK 41654135 06/25 Hauptplatz 40 , 8970 davon TB 95,90 BTO79,92 NET 15,98 UST20</t>
  </si>
  <si>
    <t>OTHR</t>
  </si>
  <si>
    <t>2025-07-02-06.34.01.856136</t>
  </si>
  <si>
    <t>Google Ireland Limited Gordon HouseBarrow Street Dublin 4 IBAN: IE07 CITI 9900 5111 4750 51 Creditor ID: IE19ZZZ361694 Mandatsnummer: 31254854 Auftraggeberreferenz: GG1041511L ADWORDS:1812330044:GG1041511L REF: PSSAAT020725000240510000006</t>
  </si>
  <si>
    <t>Google Ireland Limited</t>
  </si>
  <si>
    <t>IE19ZZZ361694</t>
  </si>
  <si>
    <t>IE07CITI99005111475051</t>
  </si>
  <si>
    <t>CITIIE2X</t>
  </si>
  <si>
    <t>GG1041511L</t>
  </si>
  <si>
    <t>ADWORDS:1812330044:GG1041511L</t>
  </si>
  <si>
    <t>2025-07-04-09.57.15.463371</t>
  </si>
  <si>
    <t>Beleg Nr. 250616</t>
  </si>
  <si>
    <t>IBAN: AT79 2040 4090 0400 2101 Warter Mandling Zahlungsreferenz: Beleg Nr. 250616 REF: 44770250704EBP00000228652348</t>
  </si>
  <si>
    <t>Warter Mandling</t>
  </si>
  <si>
    <t>AT792040409004002101</t>
  </si>
  <si>
    <t>SBGSAT2SXXX</t>
  </si>
  <si>
    <t>2025-07-03-18.02.18.167279</t>
  </si>
  <si>
    <t>Sumup Limited IBAN: DE85 1007 0100 0222 0077 00 Auftraggeberreferenz: 1664902715 SUMUP PID1218471 PAYOUT 030725 REF: ICFSCT250703160024TDE1AT49699575523</t>
  </si>
  <si>
    <t>Sumup Limited</t>
  </si>
  <si>
    <t>DE85100701000222007700</t>
  </si>
  <si>
    <t>DEUTDEBB101</t>
  </si>
  <si>
    <t>SUMUP PID1218471 PAYOUT 030725</t>
  </si>
  <si>
    <t>2025-06-30-09.06.52.525643</t>
  </si>
  <si>
    <t>D.A.S. POLIZZE 748575 RECHTSSCHUTZ</t>
  </si>
  <si>
    <t>ERGO Versicherung Aktiengesellschaft IBAN: AT65 6000 0000 0775 5004 Creditor ID: AT20ZZZ00000002777 Mandatsnummer: 0748575/17.07.2024 Auftraggeberreferenz: x00016418282 Zahlungsreferenz: D.A.S. POLIZZE 748575 RECHTSSCHUTZ REF: PSSAAT300625003950710000468</t>
  </si>
  <si>
    <t>ERGO Versicherung Aktiengesellschaft</t>
  </si>
  <si>
    <t>AT20ZZZ00000002777</t>
  </si>
  <si>
    <t>0748575/17.07.2024</t>
  </si>
  <si>
    <t>AT656000000007755004</t>
  </si>
  <si>
    <t>BAWAATWW</t>
  </si>
  <si>
    <t>x00016418282</t>
  </si>
  <si>
    <t>2025-07-01-13.14.39.740369</t>
  </si>
  <si>
    <t>AMAZON PAYMENTS EUROPE S.C.A. IBAN: DE87 3003 0880 1908 2620 06 Creditor ID: DE94ZZZ00000561653 Mandatsnummer: O6BRoAGKL2p2j)QeAzCGfZEZK0UsRx Auftraggeberreferenz: 5O7LP6OVV7CTTQPP 304-7712165-4670759 AMZN Mktp DE 5O7LP6OVV7CTTQPP REF: PSSAAT010725007375110000346</t>
  </si>
  <si>
    <t>5O7LP6OVV7CTTQPP</t>
  </si>
  <si>
    <t>304-7712165-4670759 AMZN Mktp DE 5O7LP6OVV7CTTQPP</t>
  </si>
  <si>
    <t>2025-07-01-13.15.09.047334</t>
  </si>
  <si>
    <t>DAU000001 IBAN: AT64 3811 3000 0908 2389 zweiP IT &amp; WEB Solutions REF: 4477025070100000123155720000</t>
  </si>
  <si>
    <t>zweiP IT &amp; WEB Solutions</t>
  </si>
  <si>
    <t>AT643811300009082389</t>
  </si>
  <si>
    <t>2025-07-01-13.14.19.097698</t>
  </si>
  <si>
    <t>Claudia Robineau Mag. IBAN: AT58 1100 0109 7430 7000 Einlage REF: PSSAAT010725008125210000002</t>
  </si>
  <si>
    <t>Claudia Robineau Mag.</t>
  </si>
  <si>
    <t>Einlage</t>
  </si>
  <si>
    <t>2025-07-01-08.10.13.227286</t>
  </si>
  <si>
    <t>SB EIN    01685324 K1 01.07 UM 08:08 10.6-30.6.25 bar</t>
  </si>
  <si>
    <t>2025-07-01-01.58.33.295591</t>
  </si>
  <si>
    <t>Lastschrift</t>
  </si>
  <si>
    <t>PIRO Gaming GmbH Hauptplatz 40 AT 8970 Schladming IBAN: AT76 4477 0231 5572 2000 Creditor-ID: AT82ZZZ00000047251 Mandatsnummer: 44770240617RAT23155722000022332 Kreditrate für Konto 23155722000 REF: 4477025070100000123155722000</t>
  </si>
  <si>
    <t>PIRO Gaming GmbH</t>
  </si>
  <si>
    <t>AT82ZZZ00000047251</t>
  </si>
  <si>
    <t>44770240617RAT23155722000022332</t>
  </si>
  <si>
    <t>AT764477023155722000</t>
  </si>
  <si>
    <t>VBOEATWWGRA</t>
  </si>
  <si>
    <t>Kreditrate für Konto 23155722000</t>
  </si>
  <si>
    <t>2025-06-30-09.05.54.310002</t>
  </si>
  <si>
    <t>mrap gmbh hellocash Simon Carmiggeltstraat 1011 DJ AMSTERDAM 6-50 IBAN: DE52 1001 9000 1000 0278 73 Creditor ID: NL48ZZZ342764500000 Mandatsnummer: M38FPX7XSW82RPX3 Auftraggeberreferenz: QBZ5K9B84RL8VKZ3 mrap gmbh hellocash helloCash?cr?185991?68609914161691.38122180 REF: PSSAAT300625003950110003495</t>
  </si>
  <si>
    <t>QBZ5K9B84RL8VKZ3</t>
  </si>
  <si>
    <t>mrap gmbh hellocash helloCash?cr?185991?68609914161691.38122180</t>
  </si>
  <si>
    <t>2025-06-30-08.03.23.055179</t>
  </si>
  <si>
    <t>Helvetia Versicherungen AG Hoher Markt 10-11 1010 Wien IBAN: AT80 1200 0006 6072 8007 Creditor ID: AT81ZZZ00000009924 Mandatsnummer: EM/30/4002591759/00001 Auftraggeberreferenz: 2624834436/POL 4002591759 7/2025 HE 2624834436/POL 4002591759 7/2025 HELVETIA BEST BUSINESS REF: PSSAAT300625000145110027694</t>
  </si>
  <si>
    <t>Helvetia Versicherungen AG</t>
  </si>
  <si>
    <t>AT81ZZZ00000009924</t>
  </si>
  <si>
    <t>EM/30/4002591759/00001</t>
  </si>
  <si>
    <t>AT801200000660728007</t>
  </si>
  <si>
    <t>2624834436/POL 4002591759 7/2025 HE</t>
  </si>
  <si>
    <t>2624834436/POL 4002591759 7/2025 HELVETIA BEST BUSINESS</t>
  </si>
  <si>
    <t>Fixkosten</t>
  </si>
  <si>
    <t>Art</t>
  </si>
  <si>
    <t>Miete</t>
  </si>
  <si>
    <t>Kreditrate</t>
  </si>
  <si>
    <t>Strom</t>
  </si>
  <si>
    <t>Arvi</t>
  </si>
  <si>
    <t>Amazon</t>
  </si>
  <si>
    <t>Sonstiges</t>
  </si>
  <si>
    <t>Variable Kosten</t>
  </si>
  <si>
    <t>T&amp;G Trinken</t>
  </si>
  <si>
    <t>Hellocash</t>
  </si>
  <si>
    <t>Essen GFs</t>
  </si>
  <si>
    <t>Marketing (NFC)</t>
  </si>
  <si>
    <t>Kostenart</t>
  </si>
  <si>
    <t>Google</t>
  </si>
  <si>
    <t>Internet/Salzburg AG</t>
  </si>
  <si>
    <t>Versicherung ERGO</t>
  </si>
  <si>
    <t>Versich (Immobilie) Helvetia</t>
  </si>
  <si>
    <t>Spar</t>
  </si>
  <si>
    <t>Reichl Brot</t>
  </si>
  <si>
    <t>Matratzen</t>
  </si>
  <si>
    <t>HostProfis</t>
  </si>
  <si>
    <t>Sporthotel Royer</t>
  </si>
  <si>
    <t>Steuerberater Illmayer</t>
  </si>
  <si>
    <t>Sumup</t>
  </si>
  <si>
    <t>Paypal (Meta)</t>
  </si>
  <si>
    <t>zwischensumme</t>
  </si>
  <si>
    <t>Gesamtausgaben</t>
  </si>
  <si>
    <t xml:space="preserve">Monatlich </t>
  </si>
  <si>
    <t>Einmalig</t>
  </si>
  <si>
    <t>x</t>
  </si>
  <si>
    <t>Monatliche Untergrenze</t>
  </si>
  <si>
    <t>JULI</t>
  </si>
  <si>
    <t>JUNI</t>
  </si>
  <si>
    <t>2025-06-30-19.02.21.243443</t>
  </si>
  <si>
    <t>Abschluss</t>
  </si>
  <si>
    <t>Abschluss Sollzinsen                                 206,66- Provision                                   58,56- Spesen                                     210,40- Gebührengutschrift                         187,48 Wir ersuchen Sie, diesen Abschluss zu prüfen und etwaige Einwände innerhalb von 2 Monaten schriftlich zu erheben.</t>
  </si>
  <si>
    <t>2025-06-26-07.16.49.066685</t>
  </si>
  <si>
    <t>IBAN: AT58 1100 0109 7430 7000 Robineau Claudia REF: 44770250626EBP00000227759208</t>
  </si>
  <si>
    <t>44770250626EBP00000227759208</t>
  </si>
  <si>
    <t>2025-06-25-13.40.54.932441</t>
  </si>
  <si>
    <t>Stichting Mollie Payments 126Keizersgracht Amsterdam,1015 CW IBAN: NL70 CITI 2032 3290 18 Zahlungsreferenz: T19150714.2506.02 REF T19150714.2506.02 REF: PSSAAT250625007395210000106</t>
  </si>
  <si>
    <t>T19150714.2506.02</t>
  </si>
  <si>
    <t>REF T19150714.2506.02</t>
  </si>
  <si>
    <t>PSSAAT250625007395210000106</t>
  </si>
  <si>
    <t>2025-06-20-15.36.22.546489</t>
  </si>
  <si>
    <t xml:space="preserve">LIBRO 8970   2361  K1 20.06.UM 15:33  </t>
  </si>
  <si>
    <t>2025-06-18-13.11.46.136822</t>
  </si>
  <si>
    <t>Stichting Mollie Payments 126Keizersgracht Amsterdam,1015 CW IBAN: NL70 CITI 2032 3290 18 Zahlungsreferenz: T19150714.2506.01 REF T19150714.2506.01 REF: PSSAAT180625006360110000366</t>
  </si>
  <si>
    <t>T19150714.2506.01</t>
  </si>
  <si>
    <t>REF T19150714.2506.01</t>
  </si>
  <si>
    <t>PSSAAT180625006360110000366</t>
  </si>
  <si>
    <t>2025-06-17-10.02.45.150875</t>
  </si>
  <si>
    <t>IBAN: AT34 1200 0529 6200 0337 office discount GmbH Zahlungsreferenz: 95506333 REF: 44770250617EBP00000227127094</t>
  </si>
  <si>
    <t>office discount GmbH</t>
  </si>
  <si>
    <t>AT341200052962000337</t>
  </si>
  <si>
    <t>44770250617EBP00000227127094</t>
  </si>
  <si>
    <t>2025-06-16-16.45.55.391033</t>
  </si>
  <si>
    <t xml:space="preserve">LIBRO 8970   2361  K1 16.06.UM 16:21 </t>
  </si>
  <si>
    <t>2025-06-12-10.31.57.892253</t>
  </si>
  <si>
    <t>AMAZON PAYMENTS EUROPE S.C.A. IBAN: DE87 3003 0880 1908 2620 06 Creditor ID: DE94ZZZ00000561653 Mandatsnummer: O6BRoAGKL2p2j)QeAzCGfZEZK0UsRx Auftraggeberreferenz: 6ZRBGC0MVLV9LBR3 306-2813484-5045942 AMZN Mktp DE 6ZRBGC0MVLV9LBR3 REF: PSSAAT120625005055110000500</t>
  </si>
  <si>
    <t>6ZRBGC0MVLV9LBR3</t>
  </si>
  <si>
    <t>306-2813484-5045942 AMZN Mktp DE 6ZRBGC0MVLV9LBR3</t>
  </si>
  <si>
    <t>PSSAAT120625005055110000500</t>
  </si>
  <si>
    <t>2025-06-12-07.03.16.439947</t>
  </si>
  <si>
    <t xml:space="preserve">AT       42,44 POS 11.06.25 10:03 K1 T&amp;G FIL 7844 8970 SCHLADMING </t>
  </si>
  <si>
    <t>2025-06-11-10.32.08.319072</t>
  </si>
  <si>
    <t>AMAZON PAYMENTS EUROPE S.C.A. IBAN: DE87 3003 0880 1908 2620 06 Creditor ID: DE94ZZZ00000561653 Mandatsnummer: O6BRoAGKL2p2j)QeAzCGfZEZK0UsRx Auftraggeberreferenz: 2UXWL3SEKQBTHS2N 306-2813484-5045942 AMZN Mktp DE 2UXWL3SEKQBTHS2N REF: PSSAAT110625005575110000193</t>
  </si>
  <si>
    <t>2UXWL3SEKQBTHS2N</t>
  </si>
  <si>
    <t>306-2813484-5045942 AMZN Mktp DE 2UXWL3SEKQBTHS2N</t>
  </si>
  <si>
    <t>PSSAAT110625005575110000193</t>
  </si>
  <si>
    <t>2025-06-11-01.06.29.530854</t>
  </si>
  <si>
    <t>HostProfis ISP Telekom GmbH Hans-Sittenberger-Strase 13 9500 Villach IBAN: AT79 1200 0004 7480 2402 Creditor ID: AT59ZZZ00000014006 Mandatsnummer: 57216 K57216-RE-44229 25 REF: PSSAAT110625000255110000670</t>
  </si>
  <si>
    <t>K57216-RE-44229 25</t>
  </si>
  <si>
    <t>PSSAAT110625000255110000670</t>
  </si>
  <si>
    <t>2025-06-10-10.05.08.891421</t>
  </si>
  <si>
    <t>ARVI VR INC - Rechnung 052025</t>
  </si>
  <si>
    <t>IBAN: AT90 3811 3000 0901 0141 Thomas Pilz Zahlungsreferenz: ARVI VR INC - Rechnung 052025 REF: 44770250610EBP00000226517516</t>
  </si>
  <si>
    <t>44770250610EBP00000226517516</t>
  </si>
  <si>
    <t>2025-06-10-09.47.05.813106</t>
  </si>
  <si>
    <t>SB EIN    01685324 K1 10.06 UM 09:45 bar 1.6-9.6.25</t>
  </si>
  <si>
    <t>2025-06-10-09.02.49.446762</t>
  </si>
  <si>
    <t>PayPal Europe S.a.r.l. et Cie S.C.A 22-24 Boulevard Royal, 2449 Luxembourg IBAN: LU89 7510 0013 5104 200E Creditor ID: LU96ZZZ0000000000000000058 Mandatsnummer: 5SF22258Q7BQ6 Auftraggeberreferenz: 1042743840850 1042743840850/PAYPAL REF: PSSAAT090625003290110001259</t>
  </si>
  <si>
    <t>1042743840850/PAYPAL</t>
  </si>
  <si>
    <t>PSSAAT090625003290110001259</t>
  </si>
  <si>
    <t>2025-06-10-00.26.13.214526</t>
  </si>
  <si>
    <t>ARG42105036</t>
  </si>
  <si>
    <t>IBAN: AT89 3468 0000 0051 9454 Resch und Frisch Zahlungsreferenz: ARG42105036 REF: 44770250602EBP00000225878033</t>
  </si>
  <si>
    <t>44770250602EBP00000225878033</t>
  </si>
  <si>
    <t>2025-06-10-00.24.29.498831</t>
  </si>
  <si>
    <t>DAU000002 IBAN: AT12 3800 0001 0005 0005 Energie  Steiermark Kunden Gmbh Zahlungsreferenz: 400273829501 REF: 4477025061000000223155720000</t>
  </si>
  <si>
    <t>2025-05-30-08.36.03.248411</t>
  </si>
  <si>
    <t>ERGO Versicherung Aktiengesellschaft IBAN: AT65 6000 0000 0775 5004 Creditor ID: AT20ZZZ00000002777 Mandatsnummer: 0748575/17.07.2024 Auftraggeberreferenz: x00016302831 Zahlungsreferenz: D.A.S. POLIZZE 748575 RECHTSSCHUTZ REF: PSSAAT300525003570910001075</t>
  </si>
  <si>
    <t>x00016302831</t>
  </si>
  <si>
    <t>PSSAAT300525003570910001075</t>
  </si>
  <si>
    <t>2025-06-04-18.21.36.207001</t>
  </si>
  <si>
    <t>Sumup Limited IBAN: DE85 1007 0100 0222 0077 00 Auftraggeberreferenz: 1633741625 SUMUP PID1168602 PAYOUT 040625 REF: ICFSCT250604164654TDE1AT49192182285</t>
  </si>
  <si>
    <t>SUMUP PID1168602 PAYOUT 040625</t>
  </si>
  <si>
    <t>4300020250604IP0010922</t>
  </si>
  <si>
    <t>2025-06-03-13.41.49.951559</t>
  </si>
  <si>
    <t>Salzburg AG IBAN: AT66 3500 0000 0004 5005 Creditor ID: AT08ZZZ00000001053 Mandatsnummer: 000001429773 Auftraggeberreferenz: 070210152032 Salzburg AG VK 41654135 05/25 Hauptplatz 40 , 8970 davon TB 95,90 BTO79,92 NET 15,98 UST20 REF: PSSAAT030625009185310000120</t>
  </si>
  <si>
    <t>Salzburg AG VK 41654135 05/25 Hauptplatz 40 , 8970 davon TB 95,90 BTO79,92 NET 15,98 UST20</t>
  </si>
  <si>
    <t>PSSAAT030625009185310000120</t>
  </si>
  <si>
    <t>2025-06-02-10.32.26.283341</t>
  </si>
  <si>
    <t>Google Ireland Limited Gordon HouseBarrow Street Dublin 4 IBAN: IE07 CITI 9900 5111 4750 51 Creditor ID: IE19ZZZ361694 Mandatsnummer: 31254854 Auftraggeberreferenz: GG103ZW52C ADWORDS:1812330044:GG103ZW52C REF: PSSAAT020625005080510000032</t>
  </si>
  <si>
    <t>GG103ZW52C</t>
  </si>
  <si>
    <t>ADWORDS:1812330044:GG103ZW52C</t>
  </si>
  <si>
    <t>PSSAAT020625005080510000032</t>
  </si>
  <si>
    <t>2025-06-04-12.10.53.389177</t>
  </si>
  <si>
    <t>Rechnung Nr. RE-10970</t>
  </si>
  <si>
    <t>IBAN: AT64 3811 3000 0908 2389 zweiP IT &amp; WEB Solutions Zahlungsreferenz: Rechnung Nr. RE-10970 REF: 44770250604EBP00000226085090</t>
  </si>
  <si>
    <t>44770250604EBP00000226085090</t>
  </si>
  <si>
    <t>2025-06-03-01.07.04.455356</t>
  </si>
  <si>
    <t>PayPal Europe S.a.r.l. et Cie S.C.A 22-24 Boulevard Royal, 2449 Luxembourg IBAN: LU89 7510 0013 5104 200E Creditor ID: LU96ZZZ0000000000000000058 Mandatsnummer: 5SF22258Q7BQ6 Auftraggeberreferenz: 1042607190071 1042607190071/PAYPAL REF: PSSAAT030625002545110000638</t>
  </si>
  <si>
    <t>1042607190071/PAYPAL</t>
  </si>
  <si>
    <t>PSSAAT030625002545110000638</t>
  </si>
  <si>
    <t>2025-06-03-09.51.05.494067</t>
  </si>
  <si>
    <t>Verständigung</t>
  </si>
  <si>
    <t>Mit Wirksamkeit vom 01.06.2025 werden wir Ihren Zinssatz um 0,25 Prozent senken.</t>
  </si>
  <si>
    <t>2025-06-03-07.41.00.936002</t>
  </si>
  <si>
    <t xml:space="preserve">AT       80,00 POS 02.06.25 20:14 K1 WAKU WAKU FUS. KITCHEN 4020 LINZ </t>
  </si>
  <si>
    <t>2025-06-02-11.13.04.945292</t>
  </si>
  <si>
    <t>mrap gmbh hellocash Simon Carmiggeltstraat 1011 DJ AMSTERDAM 6-50 IBAN: DE52 1001 9000 1000 0278 73 Creditor ID: NL48ZZZ342764500000 Mandatsnummer: M38FPX7XSW82RPX3 Auftraggeberreferenz: FRNQ68VFNJBTTGZ3 mrap gmbh hellocash helloCash?cr?185991?6837ba858d6563.98359629 REF: PSSAAT290525002400110000003</t>
  </si>
  <si>
    <t>FRNQ68VFNJBTTGZ3</t>
  </si>
  <si>
    <t>mrap gmbh hellocash helloCash?cr?185991?6837ba858d6563.98359629</t>
  </si>
  <si>
    <t>PSSAAT290525002400110000003</t>
  </si>
  <si>
    <t>2025-06-02-10.45.47.852341</t>
  </si>
  <si>
    <t>ARVI VR INC - Rechnung 032025</t>
  </si>
  <si>
    <t>IBAN: AT90 3811 3000 0901 0141 Thomas Pilz Zahlungsreferenz: ARVI VR INC - Rechnung 032025 REF: 44770250602EBP00000225810765</t>
  </si>
  <si>
    <t>44770250602EBP00000225810765</t>
  </si>
  <si>
    <t>2025-06-02-10.45.47.526571</t>
  </si>
  <si>
    <t>ARVI VR INC - Rechnung 042025</t>
  </si>
  <si>
    <t>IBAN: AT90 3811 3000 0901 0141 Thomas Pilz Zahlungsreferenz: ARVI VR INC - Rechnung 042025 REF: 44770250602EBP00000225809320</t>
  </si>
  <si>
    <t>44770250602EBP00000225809320</t>
  </si>
  <si>
    <t>2025-06-02-10.17.53.132009</t>
  </si>
  <si>
    <t>SB EIN    01685324 K1 02.06 UM 10:16 bar 15.5-31.5.25</t>
  </si>
  <si>
    <t>2025-06-02-08.02.30.256288</t>
  </si>
  <si>
    <t>PayPal Europe S.a.r.l. et Cie S.C.A 22-24 Boulevard Royal, 2449 Luxembourg IBAN: LU89 7510 0013 5104 200E Creditor ID: LU96ZZZ0000000000000000058 Mandatsnummer: 5SF22258Q7BQ6 Auftraggeberreferenz: 1042531551965 1042531551965/PAYPAL REF: PSSAAT300525009845110001216</t>
  </si>
  <si>
    <t>1042531551965/PAYPAL</t>
  </si>
  <si>
    <t>PSSAAT300525009845110001216</t>
  </si>
  <si>
    <t>2025-06-02-08.02.30.245733</t>
  </si>
  <si>
    <t>PayPal Europe S.a.r.l. et Cie S.C.A 22-24 Boulevard Royal, 2449 Luxembourg IBAN: LU89 7510 0013 5104 200E Creditor ID: LU96ZZZ0000000000000000058 Mandatsnummer: 5SF22258Q7BQ6 Auftraggeberreferenz: 1042532517056 1042532517056/PAYPAL REF: PSSAAT300525009845110000653</t>
  </si>
  <si>
    <t>1042532517056/PAYPAL</t>
  </si>
  <si>
    <t>PSSAAT300525009845110000653</t>
  </si>
  <si>
    <t>2025-06-02-01.14.49.867330</t>
  </si>
  <si>
    <t>DAU000001 IBAN: AT64 3811 3000 0908 2389 zweiP IT &amp; WEB Solutions REF: 4477025060200000123155720000</t>
  </si>
  <si>
    <t>2025-06-02-01.10.33.933505</t>
  </si>
  <si>
    <t>PIRO Gaming GmbH Hauptplatz 40 AT 8970 Schladming IBAN: AT76 4477 0231 5572 2000 Creditor-ID: AT82ZZZ00000047251 Mandatsnummer: 44770240617RAT23155722000022332 Kreditrate für Konto 23155722000 REF: 4477025060200000123155722000</t>
  </si>
  <si>
    <t>2025-06-02-01.04.25.489727</t>
  </si>
  <si>
    <t>FA Österreich - Judenburg Liezen IBAN: AT64 0100 0000 0553 4715 Zahlungsreferenz: AED22720250527003672 RUECKZAHLUNG 27.05.2025 PIRO Gaming GmbH 8970 Hauptplatz 40 REF: PSSAAT020625000690310004712</t>
  </si>
  <si>
    <t>FA Österreich - Judenburg Liezen</t>
  </si>
  <si>
    <t>AT640100000005534715</t>
  </si>
  <si>
    <t>BUNDATWW</t>
  </si>
  <si>
    <t>AED22720250527003672</t>
  </si>
  <si>
    <t>RUECKZAHLUNG 27.05.2025 PIRO Gaming GmbH 8970 Hauptplatz 40</t>
  </si>
  <si>
    <t>PSSAAT020625000690310004712</t>
  </si>
  <si>
    <t>2025-05-30-20.25.41.660443</t>
  </si>
  <si>
    <t>IBAN: AT44 6000 0000 0159 1226 WK Steiermark Zahlungsreferenz: 251001449340 REF: 44770250530EBP00000225638007</t>
  </si>
  <si>
    <t>WK Steiermark</t>
  </si>
  <si>
    <t>AT446000000001591226</t>
  </si>
  <si>
    <t>BAWAATWWXXX</t>
  </si>
  <si>
    <t>44770250530EBP00000225638007</t>
  </si>
  <si>
    <t>2025-05-30-13.41.57.641651</t>
  </si>
  <si>
    <t>Helvetia Versicherungen AG Hoher Markt 10-11 1010 Wien IBAN: AT80 1200 0006 6072 8007 Creditor ID: AT81ZZZ00000009924 Mandatsnummer: EM/30/4002591759/00001 Auftraggeberreferenz: 2610621266/POL 4002591759 6/2025 HE 2610621266/POL 4002591759 6/2025 HELVETIA BEST BUSINESS REF: PSSAAT300525006570110002576</t>
  </si>
  <si>
    <t>2610621266/POL 4002591759 6/2025 HE</t>
  </si>
  <si>
    <t>2610621266/POL 4002591759 6/2025 HELVETIA BEST BUSINESS</t>
  </si>
  <si>
    <t>PSSAAT300525006570110002576</t>
  </si>
  <si>
    <t>Zinsen</t>
  </si>
  <si>
    <t>Libro</t>
  </si>
  <si>
    <t>office discount (desinfektion)</t>
  </si>
  <si>
    <t>ZweiP Rechnung</t>
  </si>
  <si>
    <t>Wirtschaftskammer</t>
  </si>
  <si>
    <t>Thomas Pilz ARVI</t>
  </si>
  <si>
    <t>Paypal</t>
  </si>
  <si>
    <t>MAI</t>
  </si>
  <si>
    <t>2025-05-30-00.16.38.633960</t>
  </si>
  <si>
    <t>IBAN: AT22 3811 3000 0906 6267 FC Schladming Zahlungsreferenz: 23007 REF: 44770250526EBP00000225250443</t>
  </si>
  <si>
    <t>FC Schladming</t>
  </si>
  <si>
    <t>AT223811300009066267</t>
  </si>
  <si>
    <t>Matchballspende</t>
  </si>
  <si>
    <t>44770250526EBP00000225250443</t>
  </si>
  <si>
    <t>2025-05-15-10.32.20.170230</t>
  </si>
  <si>
    <t>AMAZON EU S.A R.L., NIEDERLASSUNG DEUTSCHLAND IBAN: DE93 3003 0880 0013 4410 06 Creditor ID: DE24ZZZ00000561652 Mandatsnummer: O6BRoAGKL2p2j)QeAzCGfZEZK0UsRx Auftraggeberreferenz: 33J1561IJAOP022D 306-0785485-5403560 Amazon.de 33J1561IJAOP022D REF: PSSAAT150525005210110000591</t>
  </si>
  <si>
    <t>33J1561IJAOP022D</t>
  </si>
  <si>
    <t>306-0785485-5403560 Amazon.de 33J1561IJAOP022D</t>
  </si>
  <si>
    <t>PSSAAT150525005210110000591</t>
  </si>
  <si>
    <t>2025-05-14-12.32.48.870933</t>
  </si>
  <si>
    <t>SB EIN    01685324 K1 14.05 UM 12:30 bar 1.5-14.5.25</t>
  </si>
  <si>
    <t>2025-05-12-08.32.54.836506</t>
  </si>
  <si>
    <t>mrap gmbh hellocash Simon Carmiggeltstraat 1011 DJ AMSTERDAM 6-50 IBAN: DE52 1001 9000 1000 0278 73 Creditor ID: NL48ZZZ342764500000 Mandatsnummer: M38FPX7XSW82RPX3 Auftraggeberreferenz: HQWJBZZSMJCKBLX3 mrap gmbh hellocash helloCash?cert?185991?681f711912a4a3.49051596 REF: PSSAAT120525003910110001876</t>
  </si>
  <si>
    <t>HQWJBZZSMJCKBLX3</t>
  </si>
  <si>
    <t>mrap gmbh hellocash helloCash?cert?185991?681f711912a4a3.49051596</t>
  </si>
  <si>
    <t>PSSAAT120525003910110001876</t>
  </si>
  <si>
    <t>2025-05-12-00.21.04.687894</t>
  </si>
  <si>
    <t>DAU000002 IBAN: AT12 3800 0001 0005 0005 Energie  Steiermark Kunden Gmbh Zahlungsreferenz: 400273829501 REF: 4477025051200000223155720000</t>
  </si>
  <si>
    <t>2025-05-10-07.13.55.745107</t>
  </si>
  <si>
    <t xml:space="preserve">AT      153,89 POS 09.05.25 17:40 K1 T&amp;G FIL 7844 8970 SCHLADMING </t>
  </si>
  <si>
    <t>2025-05-08-08.32.35.333694</t>
  </si>
  <si>
    <t>PayPal Europe S.a.r.l. et Cie S.C.A 22-24 Boulevard Royal, 2449 Luxembourg IBAN: LU89 7510 0013 5104 200E Creditor ID: LU96ZZZ0000000000000000058 Mandatsnummer: 5SF22258Q7BQ6 Auftraggeberreferenz: 1042053916478 1042053916478/PAYPAL REF: PSSAAT080525004430110000007</t>
  </si>
  <si>
    <t>1042053916478/PAYPAL</t>
  </si>
  <si>
    <t>PSSAAT080525004430110000007</t>
  </si>
  <si>
    <t>2025-05-02-08.33.04.606236</t>
  </si>
  <si>
    <t>ERGO Versicherung Aktiengesellschaft IBAN: AT65 6000 0000 0775 5004 Creditor ID: AT20ZZZ00000002777 Mandatsnummer: 0748575/17.07.2024 Auftraggeberreferenz: x00016187756 Zahlungsreferenz: D.A.S. POLIZZE 748575 RECHTSSCHUTZ REF: PSSAAT020525003735710001424</t>
  </si>
  <si>
    <t>x00016187756</t>
  </si>
  <si>
    <t>PSSAAT020525003735710001424</t>
  </si>
  <si>
    <t>2025-05-07-10.31.54.165275</t>
  </si>
  <si>
    <t>HostProfis ISP Telekom GmbH Hans-Sittenberger-Strase 13 9500 Villach IBAN: AT79 1200 0004 7480 2402 Creditor ID: AT59ZZZ00000014006 Mandatsnummer: 57216 K57216-RE-36728 25 REF: PSSAAT070525005475110000223</t>
  </si>
  <si>
    <t>K57216-RE-36728 25</t>
  </si>
  <si>
    <t>PSSAAT070525005475110000223</t>
  </si>
  <si>
    <t>2025-05-07-13.12.06.095399</t>
  </si>
  <si>
    <t>Stichting Mollie Payments 126Keizersgracht Amsterdam,1015 CW IBAN: NL70 CITI 2032 3290 18 Zahlungsreferenz: T19150714.2505.01 REF T19150714.2505.01 REF: PSSAAT070525007240110000173</t>
  </si>
  <si>
    <t>T19150714.2505.01</t>
  </si>
  <si>
    <t>REF T19150714.2505.01</t>
  </si>
  <si>
    <t>PSSAAT070525007240110000173</t>
  </si>
  <si>
    <t>2025-05-02-08.32.56.998574</t>
  </si>
  <si>
    <t>Google Ireland Limited Gordon HouseBarrow Street Dublin 4 IBAN: IE07 CITI 9900 5111 4750 51 Creditor ID: IE19ZZZ361694 Mandatsnummer: 31254854 Auftraggeberreferenz: GG103YLDB9 ADWORDS:1812330044:GG103YLDB9 REF: PSSAAT020525003735510000022</t>
  </si>
  <si>
    <t>GG103YLDB9</t>
  </si>
  <si>
    <t>ADWORDS:1812330044:GG103YLDB9</t>
  </si>
  <si>
    <t>PSSAAT020525003735510000022</t>
  </si>
  <si>
    <t>2025-05-05-22.24.57.184338</t>
  </si>
  <si>
    <t>ARG42104247</t>
  </si>
  <si>
    <t>IBAN: AT89 3468 0000 0051 9454 Resch und Frisch Zahlungsreferenz: ARG42104247 REF: 44770250505EBP00000223381942</t>
  </si>
  <si>
    <t>44770250505EBP00000223381942</t>
  </si>
  <si>
    <t>2025-05-05-18.21.57.494452</t>
  </si>
  <si>
    <t>AMAZON PAYMENTS EUROPE S.C.A. IBAN: DE87 3003 0880 1908 2620 06 Creditor ID: DE94ZZZ00000561653 Mandatsnummer: O6BRoAGKL2p2j)QeAzCGfZEZK0UsRx Auftraggeberreferenz: 5WPYMWAKZ417YYPP 306-7683210-1946749 AMZN Mktp DE 5WPYMWAKZ417YYPP REF: PSSAAT050525010720110005399</t>
  </si>
  <si>
    <t>5WPYMWAKZ417YYPP</t>
  </si>
  <si>
    <t>306-7683210-1946749 AMZN Mktp DE 5WPYMWAKZ417YYPP</t>
  </si>
  <si>
    <t>PSSAAT050525010720110005399</t>
  </si>
  <si>
    <t>2025-05-05-08.33.05.638872</t>
  </si>
  <si>
    <t>PayPal Europe S.a.r.l. et Cie S.C.A 22-24 Boulevard Royal, 2449 Luxembourg IBAN: LU89 7510 0013 5104 200E Creditor ID: LU96ZZZ0000000000000000058 Mandatsnummer: 5SF22258Q7BQ6 Auftraggeberreferenz: 1041937064340 1041937064340/PAYPAL REF: PSSAAT050525003900110002466</t>
  </si>
  <si>
    <t>1041937064340/PAYPAL</t>
  </si>
  <si>
    <t>PSSAAT050525003900110002466</t>
  </si>
  <si>
    <t>2025-05-05-17.36.33.153148</t>
  </si>
  <si>
    <t>Sumup Limited IBAN: DE85 1007 0100 0222 0077 00 Auftraggeberreferenz: 1601467788 SUMUP PID1115919 PAYOUT 050525 REF: ICFSCT250505170856TDE1AT48663311825</t>
  </si>
  <si>
    <t>SUMUP PID1115919 PAYOUT 050525</t>
  </si>
  <si>
    <t>4300020250505IP0010138</t>
  </si>
  <si>
    <t>2025-04-30-13.13.26.236813</t>
  </si>
  <si>
    <t>Salzburg AG IBAN: AT66 3500 0000 0004 5005 Creditor ID: AT08ZZZ00000001053 Mandatsnummer: 000001429773 Auftraggeberreferenz: 070606080414 Salzburg AG VK 41654135 04/25 Hauptplatz 40 , 8970 davon TB 95,90 BTO79,92 NET 15,98 UST20 REF: PSSAAT300425007500310000145</t>
  </si>
  <si>
    <t>Salzburg AG VK 41654135 04/25 Hauptplatz 40 , 8970 davon TB 95,90 BTO79,92 NET 15,98 UST20</t>
  </si>
  <si>
    <t>PSSAAT300425007500310000145</t>
  </si>
  <si>
    <t>2025-05-02-00.55.12.666372</t>
  </si>
  <si>
    <t>DAU000001 IBAN: AT64 3811 3000 0908 2389 zweiP IT &amp; WEB Solutions REF: 4477025050200000123155720000</t>
  </si>
  <si>
    <t>2025-05-02-00.51.09.451872</t>
  </si>
  <si>
    <t>PIRO Gaming GmbH Hauptplatz 40 AT 8970 Schladming IBAN: AT76 4477 0231 5572 2000 Creditor-ID: AT82ZZZ00000047251 Mandatsnummer: 44770240617RAT23155722000022332 Kreditrate für Konto 23155722000 REF: 4477025050200000123155722000</t>
  </si>
  <si>
    <t>2025-04-30-06.34.52.883631</t>
  </si>
  <si>
    <t>Helvetia Versicherungen AG Hoher Markt 10-11 1010 Wien IBAN: AT80 1200 0006 6072 8007 Creditor ID: AT81ZZZ00000009924 Mandatsnummer: EM/30/4002591759/00001 Auftraggeberreferenz: 2596128121/POL 4002591759 5/2025 HE 2596128121/POL 4002591759 5/2025 HELVETIA BEST BUSINESS REF: PSSAAT300425000050110026092</t>
  </si>
  <si>
    <t>2596128121/POL 4002591759 5/2025 HE</t>
  </si>
  <si>
    <t>2596128121/POL 4002591759 5/2025 HELVETIA BEST BUSINESS</t>
  </si>
  <si>
    <t>PSSAAT300425000050110026092</t>
  </si>
  <si>
    <t>Sponsoring FC Schladming</t>
  </si>
  <si>
    <t>2025-04-30-15.47.01.533499</t>
  </si>
  <si>
    <t>SB EIN    01685324 K1 30.04 UM 15:44 bar 1.4-30.4.2025</t>
  </si>
  <si>
    <t>2025-04-29-09.01.41.576368</t>
  </si>
  <si>
    <t>mrap gmbh hellocash Simon Carmiggeltstraat 1011 DJ AMSTERDAM 6-50 IBAN: DE52 1001 9000 1000 0278 73 Creditor ID: NL48ZZZ342764500000 Mandatsnummer: M38FPX7XSW82RPX3 Auftraggeberreferenz: BW5BG6MQ3QP4KLF6 mrap gmbh hellocash helloCash?cr?185991?68102d95da5608.88013455 REF: PSSAAT290425004130110000029</t>
  </si>
  <si>
    <t>BW5BG6MQ3QP4KLF6</t>
  </si>
  <si>
    <t>mrap gmbh hellocash helloCash?cr?185991?68102d95da5608.88013455</t>
  </si>
  <si>
    <t>PSSAAT290425004130110000029</t>
  </si>
  <si>
    <t>2025-04-29-01.06.52.506542</t>
  </si>
  <si>
    <t>Hotel Sonnschupfer GmbH IBAN: AT05 2081 5174 0000 2733 Re.Nr.: 2025-006 REF: PSSAAT290425000830310001367</t>
  </si>
  <si>
    <t>Hotel Sonnschupfer GmbH</t>
  </si>
  <si>
    <t>AT052081517400002733</t>
  </si>
  <si>
    <t>STSPAT2G</t>
  </si>
  <si>
    <t>Re.Nr.: 2025-006</t>
  </si>
  <si>
    <t>PSSAAT290425000830310001367</t>
  </si>
  <si>
    <t>2025-04-28-08.33.34.767348</t>
  </si>
  <si>
    <t>PayPal Europe S.a.r.l. et Cie S.C.A 22-24 Boulevard Royal, 2449 Luxembourg IBAN: LU89 7510 0013 5104 200E Creditor ID: LU96ZZZ0000000000000000058 Mandatsnummer: 5SF22258Q7BQ6 Auftraggeberreferenz: 1041821338160 1041821338160/PAYPAL REF: PSSAAT280425003875110001310</t>
  </si>
  <si>
    <t>1041821338160/PAYPAL</t>
  </si>
  <si>
    <t>PSSAAT280425003875110001310</t>
  </si>
  <si>
    <t>2025-04-25-10.05.48.348614</t>
  </si>
  <si>
    <t>Die Änderungen des wirtschaftlichen Umfeldes betreffen auch den Bankensektor und haben Auswirkungen auf Ihren Habenzinssatz. Ihr derzeitiger Habenzinssatz von 0,1250% wird daher mit Wirksamkeit vom 01.04.2025 gemäß Z 43 der Allgemeinen Geschäftsbedingungen für Bankgeschäfte im Rahmen des billigen Ermessens auf 0,01% gesenkt.</t>
  </si>
  <si>
    <t>2025-04-25-07.18.28.439164</t>
  </si>
  <si>
    <t xml:space="preserve">AT      187,03 POS 24.04.25 20:01 K2 IKEA HAID 4053 HAID </t>
  </si>
  <si>
    <t>2025-04-24-14.06.28.887098</t>
  </si>
  <si>
    <t>Rg. 145546951, Kd. 95506333 Giro</t>
  </si>
  <si>
    <t>IBAN: AT34 1200 0529 6200 0337 office discount GmbH Zahlungsreferenz: Rg. 145546951, Kd. 95506333 Giro REF: 44770250424EBP00000222295926</t>
  </si>
  <si>
    <t>44770250424EBP00000222295926</t>
  </si>
  <si>
    <t>2025-04-22-23.29.33.103923</t>
  </si>
  <si>
    <t>PAYPAL IBAN: LU94 7510 2612 1521 1218 Auftraggeberreferenz: 25042221008301065 INSTANT TRANSFER REF: 25042221008301065</t>
  </si>
  <si>
    <t>4300020250422IP0010589</t>
  </si>
  <si>
    <t>2025-04-22-23.27.18.483088</t>
  </si>
  <si>
    <t>PAYPAL IBAN: LU94 7510 2612 1521 1218 Auftraggeberreferenz: 25042221008301010 INSTANT TRANSFER REF: 25042221008301010</t>
  </si>
  <si>
    <t>4300020250422IP0010574</t>
  </si>
  <si>
    <t>2025-04-22-11.37.11.642377</t>
  </si>
  <si>
    <t>PayPal Europe S.a.r.l. et Cie S.C.A 22-24 Boulevard Royal, 2449 Luxembourg IBAN: LU89 7510 0013 5104 200E Creditor ID: LU96ZZZ0000000000000000058 Mandatsnummer: 5SF22258Q7BQ6 Auftraggeberreferenz: 1041693137779 1041693137779/PAYPAL REF: PSSAAT220425005065110002088</t>
  </si>
  <si>
    <t>1041693137779/PAYPAL</t>
  </si>
  <si>
    <t>PSSAAT220425005065110002088</t>
  </si>
  <si>
    <t>2025-04-17-10.32.03.832833</t>
  </si>
  <si>
    <t>AMAZON EU S.A R.L., NIEDERLASSUNG DEUTSCHLAND IBAN: DE93 3003 0880 0013 4410 06 Creditor ID: DE24ZZZ00000561652 Mandatsnummer: O6BRoAGKL2p2j)QeAzCGfZEZK0UsRx Auftraggeberreferenz: WOF6HGJLDVPLD3NU 028-9988050-8064369 Amazon.de WOF6HGJLDVPLD3NU REF: PSSAAT170425005665110000222</t>
  </si>
  <si>
    <t>WOF6HGJLDVPLD3NU</t>
  </si>
  <si>
    <t>028-9988050-8064369 Amazon.de WOF6HGJLDVPLD3NU</t>
  </si>
  <si>
    <t>PSSAAT170425005665110000222</t>
  </si>
  <si>
    <t>2025-04-17-10.32.03.825714</t>
  </si>
  <si>
    <t>AMAZON PAYMENTS EUROPE S.C.A. IBAN: DE87 3003 0880 1908 2620 06 Creditor ID: DE94ZZZ00000561653 Mandatsnummer: O6BRoAGKL2p2j)QeAzCGfZEZK0UsRx Auftraggeberreferenz: 52F4IPUOXTQH3DDM 028-6973719-4364349 AMZN Mktp DE 52F4IPUOXTQH3DDM REF: PSSAAT170425005665110000157</t>
  </si>
  <si>
    <t>52F4IPUOXTQH3DDM</t>
  </si>
  <si>
    <t>028-6973719-4364349 AMZN Mktp DE 52F4IPUOXTQH3DDM</t>
  </si>
  <si>
    <t>PSSAAT170425005665110000157</t>
  </si>
  <si>
    <t>2025-04-18-13.14.44.588287</t>
  </si>
  <si>
    <t xml:space="preserve">AT       75,44 POS 17.04.25 11:12 K1 BILLA DANKT 0006502 8970 SCHLADMING </t>
  </si>
  <si>
    <t>2025-04-18-07.06.50.386435</t>
  </si>
  <si>
    <t xml:space="preserve">AT      170,55 POS 17.04.25 10:59 K1 T&amp;G FIL 7844 8970 SCHLADMING </t>
  </si>
  <si>
    <t>2025-04-16-17.34.27.169165</t>
  </si>
  <si>
    <t>IBAN: AT93 2021 8000 0004 3836 COMAT LeasingGmbH Zahlungsreferenz: 23477 REF: 44770250416EBP00000221775304</t>
  </si>
  <si>
    <t>COMAT LeasingGmbH</t>
  </si>
  <si>
    <t>AT932021800000043836</t>
  </si>
  <si>
    <t>SPHAAT21XXX</t>
  </si>
  <si>
    <t>Abzüglich Gutschrift 23513 von 60?</t>
  </si>
  <si>
    <t>44770250416EBP00000221775304</t>
  </si>
  <si>
    <t>2025-04-15-13.24.01.560435</t>
  </si>
  <si>
    <t>Wie Sie sich den Hausbank-Treuebonus und die Kreditkartenrückvergütung für 2025 sichern können, erfahren Sie bei Ihrem Berater!</t>
  </si>
  <si>
    <t>2025-04-10-07.30.35.992297</t>
  </si>
  <si>
    <t>IBAN: AT93 2021 8000 0004 3836 COMAT LeasingGmbH Zahlungsreferenz: 23148 REF: 44770250410EBP00000221265095</t>
  </si>
  <si>
    <t>44770250410EBP00000221265095</t>
  </si>
  <si>
    <t>2025-04-10-00.16.23.497569</t>
  </si>
  <si>
    <t>DAU000002 IBAN: AT12 3800 0001 0005 0005 Energie  Steiermark Kunden Gmbh Zahlungsreferenz: 400273829501 REF: 4477025041000000223155720000</t>
  </si>
  <si>
    <t>2025-04-07-00.27.11.307554</t>
  </si>
  <si>
    <t>ARG42103503</t>
  </si>
  <si>
    <t>IBAN: AT89 3468 0000 0051 9454 Resch und Frisch Zahlungsreferenz: ARG42103503 REF: 44770250401EBP00000220524786</t>
  </si>
  <si>
    <t>44770250401EBP00000220524786</t>
  </si>
  <si>
    <t>2025-04-05-07.08.16.633466</t>
  </si>
  <si>
    <t xml:space="preserve">AT       45,81 POS 04.04.25 10:39 K1 T&amp;G FIL 7844 8970 SCHLADMING </t>
  </si>
  <si>
    <t>2025-04-03-15.41.31.394672</t>
  </si>
  <si>
    <t>Salzburg AG IBAN: AT66 3500 0000 0004 5005 Creditor ID: AT08ZZZ00000001053 Mandatsnummer: 000001429773 Auftraggeberreferenz: 070906706814 Salzburg AG VK 41654135 03/25 Hauptplatz 40 , 8970 davon TB 95,90 BTO79,92 NET 15,98 UST20 REF: PSSAAT030425009530310000545</t>
  </si>
  <si>
    <t>Salzburg AG VK 41654135 03/25 Hauptplatz 40 , 8970 davon TB 95,90 BTO79,92 NET 15,98 UST20</t>
  </si>
  <si>
    <t>PSSAAT030425009530310000545</t>
  </si>
  <si>
    <t>2025-04-02-01.07.30.268244</t>
  </si>
  <si>
    <t>Google Ireland Limited Gordon HouseBarrow Street Dublin 4 IBAN: IE07 CITI 9900 5111 4750 51 Creditor ID: IE19ZZZ361694 Mandatsnummer: 31254854 Auftraggeberreferenz: GG103XF9FL ADWORDS:1812330044:GG103XF9FL REF: PSSAAT020425001120310000027</t>
  </si>
  <si>
    <t>GG103XF9FL</t>
  </si>
  <si>
    <t>ADWORDS:1812330044:GG103XF9FL</t>
  </si>
  <si>
    <t>PSSAAT020425001120310000027</t>
  </si>
  <si>
    <t>2025-04-04-10.29.07.241447</t>
  </si>
  <si>
    <t xml:space="preserve">BAUFREUND    2520  K1 04.04.UM 10:25  </t>
  </si>
  <si>
    <t>2025-04-03-10.32.17.978379</t>
  </si>
  <si>
    <t>AMAZON PAYMENTS EUROPE S.C.A. IBAN: DE87 3003 0880 1908 2620 06 Creditor ID: DE94ZZZ00000561653 Mandatsnummer: O6BRoAGKL2p2j)QeAzCGfZEZK0UsRx Auftraggeberreferenz: 6ZAU421S6RDMZZTB 306-2967403-9637139 AMZN Mktp DE 6ZAU421S6RDMZZTB REF: PSSAAT030425005370110000454</t>
  </si>
  <si>
    <t>6ZAU421S6RDMZZTB</t>
  </si>
  <si>
    <t>306-2967403-9637139 AMZN Mktp DE 6ZAU421S6RDMZZTB</t>
  </si>
  <si>
    <t>PSSAAT030425005370110000454</t>
  </si>
  <si>
    <t>2025-03-28-09.02.53.343736</t>
  </si>
  <si>
    <t>ERGO Versicherung Aktiengesellschaft IBAN: AT65 6000 0000 0775 5004 Creditor ID: AT20ZZZ00000002777 Mandatsnummer: 0748575/17.07.2024 Auftraggeberreferenz: x00016072247 Zahlungsreferenz: D.A.S. POLIZZE 748575 RECHTSSCHUTZ REF: PSSAAT280325003770910001163</t>
  </si>
  <si>
    <t>x00016072247</t>
  </si>
  <si>
    <t>PSSAAT280325003770910001163</t>
  </si>
  <si>
    <t>2025-04-03-16.46.48.116566</t>
  </si>
  <si>
    <t>Sumup Limited IBAN: DE85 1007 0100 0222 0077 00 Auftraggeberreferenz: 1569219563 SUMUP PID1060561 PAYOUT 030425 REF: ICFSCT250403162019TDE1AT48130134264</t>
  </si>
  <si>
    <t>SUMUP PID1060561 PAYOUT 030425</t>
  </si>
  <si>
    <t>4300020250403IP0006575</t>
  </si>
  <si>
    <t>2025-04-03-09.48.24.611954</t>
  </si>
  <si>
    <t>Honorarnote 250168</t>
  </si>
  <si>
    <t>IBAN: AT57 3811 3000 0020 7985 illmayer &amp; partner Zahlungsreferenz: Honorarnote 250168 REF: 44770250403EBP00000220679267</t>
  </si>
  <si>
    <t>illmayer &amp; partner</t>
  </si>
  <si>
    <t>44770250403EBP00000220679267</t>
  </si>
  <si>
    <t>2025-04-02-20.29.20.918983</t>
  </si>
  <si>
    <t>Barentnahme</t>
  </si>
  <si>
    <t>IBAN: AT58 1100 0109 7430 7000 Robineau Claudia Zahlungsreferenz: Barentnahme REF: 44770250402EBP00000220642908</t>
  </si>
  <si>
    <t>44770250402EBP00000220642908</t>
  </si>
  <si>
    <t>2025-04-02-10.32.32.871935</t>
  </si>
  <si>
    <t>AMAZON EU S.A R.L., NIEDERLASSUNG DEUTSCHLAND IBAN: DE93 3003 0880 0013 4410 06 Creditor ID: DE24ZZZ00000561652 Mandatsnummer: O6BRoAGKL2p2j)QeAzCGfZEZK0UsRx Auftraggeberreferenz: 10P2V2568CQMJ9Z2 306-0571878-8409148 Amazon.de 10P2V2568CQMJ9Z2 REF: PSSAAT020425006285110001457</t>
  </si>
  <si>
    <t>10P2V2568CQMJ9Z2</t>
  </si>
  <si>
    <t>306-0571878-8409148 Amazon.de 10P2V2568CQMJ9Z2</t>
  </si>
  <si>
    <t>PSSAAT020425006285110001457</t>
  </si>
  <si>
    <t>2025-04-02-13.12.21.190760</t>
  </si>
  <si>
    <t>Stichting Mollie Payments 126Keizersgracht Amsterdam,1015 CW IBAN: NL70 CITI 2032 3290 18 Zahlungsreferenz: T19150714.2504.01 REF T19150714.2504.01 REF: PSSAAT020425007595110000178</t>
  </si>
  <si>
    <t>T19150714.2504.01</t>
  </si>
  <si>
    <t>REF T19150714.2504.01</t>
  </si>
  <si>
    <t>PSSAAT020425007595110000178</t>
  </si>
  <si>
    <t>2025-04-01-22.26.41.964201</t>
  </si>
  <si>
    <t>IBAN: AT58 1100 0109 7430 7000 Robineau Claudia Eigentümer -Entnahme REF: 44770250401EBP00000220540463</t>
  </si>
  <si>
    <t>Eigentümer -Entnahme</t>
  </si>
  <si>
    <t>44770250401EBP00000220540463</t>
  </si>
  <si>
    <t>2025-04-01-01.52.11.834812</t>
  </si>
  <si>
    <t>DAU000001 IBAN: AT64 3811 3000 0908 2389 zweiP IT &amp; WEB Solutions REF: 4477025040100000123155720000</t>
  </si>
  <si>
    <t>2025-04-01-01.44.31.510237</t>
  </si>
  <si>
    <t>PIRO Gaming GmbH Hauptplatz 40 AT 8970 Schladming IBAN: AT76 4477 0231 5572 2000 Creditor-ID: AT82ZZZ00000047251 Mandatsnummer: 44770240617RAT23155722000022332 Kreditrate für Konto 23155722000 REF: 4477025040100000123155722000</t>
  </si>
  <si>
    <t>2025-03-31-09.02.28.261430</t>
  </si>
  <si>
    <t>Helvetia Versicherungen AG Hoher Markt 10-11 1010 Wien IBAN: AT80 1200 0006 6072 8007 Creditor ID: AT81ZZZ00000009924 Mandatsnummer: EM/30/4002591759/00001 Auftraggeberreferenz: 2583174833/POL 4002591759 4/2025 HE 2583174833/POL 4002591759 4/2025 HELVETIA BEST BUSINESS REF: PSSAAT310325000145110025001</t>
  </si>
  <si>
    <t>2583174833/POL 4002591759 4/2025 HE</t>
  </si>
  <si>
    <t>2583174833/POL 4002591759 4/2025 HELVETIA BEST BUSINESS</t>
  </si>
  <si>
    <t>PSSAAT310325000145110025001</t>
  </si>
  <si>
    <t>2025-03-31-08.32.27.648234</t>
  </si>
  <si>
    <t>PayPal Europe S.a.r.l. et Cie S.C.A 22-24 Boulevard Royal, 2449 Luxembourg IBAN: LU89 7510 0013 5104 200E Creditor ID: LU96ZZZ0000000000000000058 Mandatsnummer: 5SF22258Q7BQ6 Auftraggeberreferenz: 1041201686345 1041201686345/PAYPAL REF: PSSAAT310325003720110004385</t>
  </si>
  <si>
    <t>1041201686345/PAYPAL</t>
  </si>
  <si>
    <t>PSSAAT310325003720110004385</t>
  </si>
  <si>
    <t>2025-03-31-08.32.27.638136</t>
  </si>
  <si>
    <t>mrap gmbh hellocash Simon Carmiggeltstraat 1011 DJ AMSTERDAM 6-50 IBAN: DE52 1001 9000 1000 0278 73 Creditor ID: NL48ZZZ342764500000 Mandatsnummer: M38FPX7XSW82RPX3 Auftraggeberreferenz: MZMR2F48MGQ38ZD3 mrap gmbh hellocash helloCash?cr?185991?67e74f291d19b1.01510162 REF: PSSAAT310325003720110001602</t>
  </si>
  <si>
    <t>MZMR2F48MGQ38ZD3</t>
  </si>
  <si>
    <t>mrap gmbh hellocash helloCash?cr?185991?67e74f291d19b1.01510162</t>
  </si>
  <si>
    <t>PSSAAT310325003720110001602</t>
  </si>
  <si>
    <t>APRIL</t>
  </si>
  <si>
    <t>zweip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</si>
</sst>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 &quot;€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  <xf numFmtId="0" fontId="0" fillId="33" borderId="10" xfId="0" applyFill="1" applyBorder="1"/>
    <xf numFmtId="4" fontId="0" fillId="33" borderId="10" xfId="0" applyNumberFormat="1" applyFill="1" applyBorder="1"/>
    <xf numFmtId="0" fontId="18" fillId="0" borderId="0" xfId="0" applyFont="1"/>
    <xf numFmtId="0" fontId="0" fillId="34" borderId="10" xfId="0" applyFill="1" applyBorder="1"/>
    <xf numFmtId="4" fontId="0" fillId="34" borderId="10" xfId="0" applyNumberFormat="1" applyFill="1" applyBorder="1"/>
    <xf numFmtId="0" fontId="18" fillId="0" borderId="10" xfId="0" applyFont="1" applyBorder="1"/>
    <xf numFmtId="164" fontId="18" fillId="0" borderId="10" xfId="0" applyNumberFormat="1" applyFont="1" applyBorder="1"/>
    <xf numFmtId="0" fontId="19" fillId="0" borderId="10" xfId="0" applyFont="1" applyBorder="1"/>
    <xf numFmtId="164" fontId="19" fillId="0" borderId="10" xfId="0" applyNumberFormat="1" applyFont="1" applyBorder="1"/>
    <xf numFmtId="0" fontId="0" fillId="34" borderId="0" xfId="0" applyFill="1"/>
    <xf numFmtId="4" fontId="0" fillId="34" borderId="0" xfId="0" applyNumberFormat="1" applyFill="1"/>
    <xf numFmtId="164" fontId="0" fillId="34" borderId="0" xfId="0" applyNumberFormat="1" applyFill="1"/>
    <xf numFmtId="0" fontId="18" fillId="34" borderId="10" xfId="0" applyFont="1" applyFill="1" applyBorder="1"/>
    <xf numFmtId="164" fontId="18" fillId="34" borderId="10" xfId="0" applyNumberFormat="1" applyFont="1" applyFill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2"/>
  <sheetViews>
    <sheetView tabSelected="1" zoomScale="130" zoomScaleNormal="130" workbookViewId="0">
      <selection activeCell="G17" sqref="G17"/>
    </sheetView>
  </sheetViews>
  <sheetFormatPr baseColWidth="10" defaultRowHeight="15" x14ac:dyDescent="0.25"/>
  <cols>
    <col min="1" max="1" width="21.7109375" customWidth="1"/>
    <col min="2" max="2" width="30.85546875" customWidth="1"/>
    <col min="3" max="6" width="11.85546875" bestFit="1" customWidth="1"/>
    <col min="7" max="7" width="15.28515625" customWidth="1"/>
  </cols>
  <sheetData>
    <row r="2" spans="1:8" ht="18.75" x14ac:dyDescent="0.3">
      <c r="C2" s="13" t="s">
        <v>279</v>
      </c>
      <c r="D2" s="13" t="s">
        <v>280</v>
      </c>
      <c r="E2" s="13" t="s">
        <v>421</v>
      </c>
      <c r="F2" s="13" t="s">
        <v>632</v>
      </c>
    </row>
    <row r="3" spans="1:8" ht="18.75" x14ac:dyDescent="0.3">
      <c r="A3" s="13" t="s">
        <v>260</v>
      </c>
      <c r="B3" s="13" t="s">
        <v>248</v>
      </c>
      <c r="C3" s="13" t="s">
        <v>7</v>
      </c>
      <c r="D3" s="13" t="s">
        <v>7</v>
      </c>
      <c r="E3" s="13" t="s">
        <v>7</v>
      </c>
      <c r="F3" s="13" t="s">
        <v>7</v>
      </c>
      <c r="G3" s="13" t="s">
        <v>275</v>
      </c>
      <c r="H3" s="13" t="s">
        <v>276</v>
      </c>
    </row>
    <row r="4" spans="1:8" ht="18.75" x14ac:dyDescent="0.3">
      <c r="A4" s="11" t="s">
        <v>247</v>
      </c>
      <c r="B4" s="11" t="s">
        <v>249</v>
      </c>
      <c r="C4" s="12">
        <v>1250</v>
      </c>
      <c r="D4" s="12">
        <v>1250</v>
      </c>
      <c r="E4" s="12">
        <v>1250</v>
      </c>
      <c r="F4" s="12"/>
      <c r="G4" s="12">
        <v>1250</v>
      </c>
      <c r="H4" s="12"/>
    </row>
    <row r="5" spans="1:8" ht="18.75" x14ac:dyDescent="0.3">
      <c r="A5" s="11" t="s">
        <v>247</v>
      </c>
      <c r="B5" s="11" t="s">
        <v>250</v>
      </c>
      <c r="C5" s="12">
        <v>1119</v>
      </c>
      <c r="D5" s="12">
        <v>1119</v>
      </c>
      <c r="E5" s="12">
        <v>1119</v>
      </c>
      <c r="F5" s="12"/>
      <c r="G5" s="12">
        <v>1119</v>
      </c>
      <c r="H5" s="12"/>
    </row>
    <row r="6" spans="1:8" ht="18.75" x14ac:dyDescent="0.3">
      <c r="A6" s="11" t="s">
        <v>247</v>
      </c>
      <c r="B6" s="11" t="s">
        <v>251</v>
      </c>
      <c r="C6" s="12">
        <v>105</v>
      </c>
      <c r="D6" s="12">
        <v>105</v>
      </c>
      <c r="E6" s="12">
        <v>105</v>
      </c>
      <c r="F6" s="12"/>
      <c r="G6" s="12">
        <v>200</v>
      </c>
      <c r="H6" s="12"/>
    </row>
    <row r="7" spans="1:8" ht="18.75" x14ac:dyDescent="0.3">
      <c r="A7" s="11" t="s">
        <v>247</v>
      </c>
      <c r="B7" s="11" t="s">
        <v>262</v>
      </c>
      <c r="C7" s="12">
        <v>95.9</v>
      </c>
      <c r="D7" s="12">
        <v>95.9</v>
      </c>
      <c r="E7" s="12">
        <v>95.9</v>
      </c>
      <c r="F7" s="12"/>
      <c r="G7" s="12">
        <v>95.9</v>
      </c>
      <c r="H7" s="12"/>
    </row>
    <row r="8" spans="1:8" ht="18.75" x14ac:dyDescent="0.3">
      <c r="A8" s="11" t="s">
        <v>247</v>
      </c>
      <c r="B8" s="11" t="s">
        <v>268</v>
      </c>
      <c r="C8" s="12">
        <v>18.96</v>
      </c>
      <c r="D8" s="12">
        <v>18.96</v>
      </c>
      <c r="E8" s="12">
        <v>18.96</v>
      </c>
      <c r="F8" s="12"/>
      <c r="G8" s="12">
        <v>18.96</v>
      </c>
      <c r="H8" s="12"/>
    </row>
    <row r="9" spans="1:8" ht="18.75" x14ac:dyDescent="0.3">
      <c r="A9" s="11" t="s">
        <v>247</v>
      </c>
      <c r="B9" s="11" t="s">
        <v>263</v>
      </c>
      <c r="C9" s="12">
        <v>86.37</v>
      </c>
      <c r="D9" s="12">
        <v>86.37</v>
      </c>
      <c r="E9" s="12">
        <v>86.37</v>
      </c>
      <c r="F9" s="12"/>
      <c r="G9" s="12">
        <v>86.37</v>
      </c>
      <c r="H9" s="12"/>
    </row>
    <row r="10" spans="1:8" ht="18.75" x14ac:dyDescent="0.3">
      <c r="A10" s="11" t="s">
        <v>247</v>
      </c>
      <c r="B10" s="11" t="s">
        <v>264</v>
      </c>
      <c r="C10" s="12">
        <v>96.17</v>
      </c>
      <c r="D10" s="12">
        <v>96.17</v>
      </c>
      <c r="E10" s="12">
        <v>96.17</v>
      </c>
      <c r="F10" s="12"/>
      <c r="G10" s="12">
        <v>96.17</v>
      </c>
      <c r="H10" s="12"/>
    </row>
    <row r="11" spans="1:8" ht="18.75" x14ac:dyDescent="0.3">
      <c r="A11" s="18" t="s">
        <v>247</v>
      </c>
      <c r="B11" s="18" t="s">
        <v>114</v>
      </c>
      <c r="C11" s="19">
        <v>58.8</v>
      </c>
      <c r="D11" s="19">
        <v>188.78</v>
      </c>
      <c r="E11" s="19">
        <v>58.8</v>
      </c>
      <c r="F11" s="19"/>
      <c r="G11" s="19">
        <v>0</v>
      </c>
      <c r="H11" s="19"/>
    </row>
    <row r="12" spans="1:8" ht="18.75" x14ac:dyDescent="0.3">
      <c r="A12" s="11" t="s">
        <v>247</v>
      </c>
      <c r="B12" s="11" t="s">
        <v>270</v>
      </c>
      <c r="C12" s="12">
        <f>713.02/3</f>
        <v>237.67333333333332</v>
      </c>
      <c r="D12" s="12">
        <f>713.02/3</f>
        <v>237.67333333333332</v>
      </c>
      <c r="E12" s="12">
        <f>713.02/3</f>
        <v>237.67333333333332</v>
      </c>
      <c r="F12" s="12"/>
      <c r="G12" s="12">
        <f>713.02/3</f>
        <v>237.67333333333332</v>
      </c>
      <c r="H12" s="12"/>
    </row>
    <row r="13" spans="1:8" ht="18.75" x14ac:dyDescent="0.3">
      <c r="A13" s="11" t="s">
        <v>247</v>
      </c>
      <c r="B13" s="11" t="s">
        <v>257</v>
      </c>
      <c r="C13" s="12">
        <v>23.88</v>
      </c>
      <c r="D13" s="12">
        <v>23.88</v>
      </c>
      <c r="E13" s="12">
        <v>111.48</v>
      </c>
      <c r="F13" s="12"/>
      <c r="G13" s="12">
        <v>23.88</v>
      </c>
      <c r="H13" s="12"/>
    </row>
    <row r="14" spans="1:8" ht="18.75" x14ac:dyDescent="0.3">
      <c r="A14" s="11" t="s">
        <v>247</v>
      </c>
      <c r="B14" s="11" t="s">
        <v>414</v>
      </c>
      <c r="C14" s="12">
        <f>288.14/3</f>
        <v>96.046666666666667</v>
      </c>
      <c r="D14" s="12">
        <f>288.14/3</f>
        <v>96.046666666666667</v>
      </c>
      <c r="E14" s="12">
        <f>288.14/3</f>
        <v>96.046666666666667</v>
      </c>
      <c r="F14" s="12"/>
      <c r="G14" s="12">
        <f>288.14/3</f>
        <v>96.046666666666667</v>
      </c>
      <c r="H14" s="12"/>
    </row>
    <row r="15" spans="1:8" ht="18.75" x14ac:dyDescent="0.3">
      <c r="A15" s="11" t="s">
        <v>247</v>
      </c>
      <c r="B15" s="11" t="s">
        <v>418</v>
      </c>
      <c r="C15" s="12">
        <f>220/12</f>
        <v>18.333333333333332</v>
      </c>
      <c r="D15" s="12">
        <f>220/12</f>
        <v>18.333333333333332</v>
      </c>
      <c r="E15" s="12">
        <f>220/12</f>
        <v>18.333333333333332</v>
      </c>
      <c r="F15" s="12"/>
      <c r="G15" s="12">
        <f>220/12</f>
        <v>18.333333333333332</v>
      </c>
      <c r="H15" s="12"/>
    </row>
    <row r="16" spans="1:8" ht="18.75" x14ac:dyDescent="0.3">
      <c r="A16" s="13" t="s">
        <v>273</v>
      </c>
      <c r="B16" s="11"/>
      <c r="C16" s="14">
        <f>SUM(C4:C13)</f>
        <v>3091.7533333333336</v>
      </c>
      <c r="D16" s="14">
        <f>SUM(D4:D13)</f>
        <v>3221.7333333333336</v>
      </c>
      <c r="E16" s="14">
        <f>SUM(E4:E13)</f>
        <v>3179.3533333333335</v>
      </c>
      <c r="F16" s="14">
        <f>SUM(F4:F13)</f>
        <v>0</v>
      </c>
      <c r="G16" s="12">
        <f>SUM(G4:G15)</f>
        <v>3242.3333333333335</v>
      </c>
      <c r="H16" s="11"/>
    </row>
    <row r="17" spans="1:8" ht="18.75" x14ac:dyDescent="0.3">
      <c r="A17" s="11"/>
      <c r="B17" s="11"/>
      <c r="C17" s="12"/>
      <c r="D17" s="12"/>
      <c r="E17" s="12"/>
      <c r="F17" s="12"/>
      <c r="G17" s="11"/>
      <c r="H17" s="11"/>
    </row>
    <row r="18" spans="1:8" ht="18.75" x14ac:dyDescent="0.3">
      <c r="A18" s="11" t="s">
        <v>255</v>
      </c>
      <c r="B18" s="11" t="s">
        <v>252</v>
      </c>
      <c r="C18" s="12">
        <v>408.48</v>
      </c>
      <c r="D18" s="12">
        <f>1712.87-567-693.93</f>
        <v>451.93999999999994</v>
      </c>
      <c r="E18" s="12">
        <v>567</v>
      </c>
      <c r="F18" s="12">
        <v>693.93</v>
      </c>
      <c r="G18" s="12">
        <v>480</v>
      </c>
      <c r="H18" s="12"/>
    </row>
    <row r="19" spans="1:8" ht="18.75" x14ac:dyDescent="0.3">
      <c r="A19" s="11" t="s">
        <v>255</v>
      </c>
      <c r="B19" s="11" t="s">
        <v>256</v>
      </c>
      <c r="C19" s="12">
        <f>66.44+88.41</f>
        <v>154.85</v>
      </c>
      <c r="D19" s="12">
        <f>42.44</f>
        <v>42.44</v>
      </c>
      <c r="E19" s="12">
        <v>153.88999999999999</v>
      </c>
      <c r="F19" s="12"/>
      <c r="G19" s="12">
        <v>120</v>
      </c>
      <c r="H19" s="12"/>
    </row>
    <row r="20" spans="1:8" ht="18.75" x14ac:dyDescent="0.3">
      <c r="A20" s="11" t="s">
        <v>255</v>
      </c>
      <c r="B20" s="11" t="s">
        <v>265</v>
      </c>
      <c r="C20" s="12">
        <v>74.09</v>
      </c>
      <c r="D20" s="12"/>
      <c r="E20" s="12"/>
      <c r="F20" s="12"/>
      <c r="G20" s="12"/>
      <c r="H20" s="12" t="s">
        <v>277</v>
      </c>
    </row>
    <row r="21" spans="1:8" ht="18.75" x14ac:dyDescent="0.3">
      <c r="A21" s="11" t="s">
        <v>255</v>
      </c>
      <c r="B21" s="11" t="s">
        <v>266</v>
      </c>
      <c r="C21" s="12">
        <v>10.32</v>
      </c>
      <c r="D21" s="12"/>
      <c r="E21" s="12"/>
      <c r="F21" s="12"/>
      <c r="G21" s="12"/>
      <c r="H21" s="12" t="s">
        <v>277</v>
      </c>
    </row>
    <row r="22" spans="1:8" ht="18.75" x14ac:dyDescent="0.3">
      <c r="A22" s="11" t="s">
        <v>255</v>
      </c>
      <c r="B22" s="11" t="s">
        <v>253</v>
      </c>
      <c r="C22" s="12">
        <v>378.3</v>
      </c>
      <c r="D22" s="12">
        <v>51.16</v>
      </c>
      <c r="E22" s="12">
        <f>7.19+179.83</f>
        <v>187.02</v>
      </c>
      <c r="F22" s="12"/>
      <c r="G22" s="12">
        <v>200</v>
      </c>
      <c r="H22" s="12" t="s">
        <v>277</v>
      </c>
    </row>
    <row r="23" spans="1:8" ht="18.75" x14ac:dyDescent="0.3">
      <c r="A23" s="11" t="s">
        <v>255</v>
      </c>
      <c r="B23" s="11" t="s">
        <v>259</v>
      </c>
      <c r="C23" s="12">
        <v>48.45</v>
      </c>
      <c r="D23" s="12"/>
      <c r="E23" s="12"/>
      <c r="F23" s="12"/>
      <c r="G23" s="12"/>
      <c r="H23" s="12" t="s">
        <v>277</v>
      </c>
    </row>
    <row r="24" spans="1:8" ht="18.75" x14ac:dyDescent="0.3">
      <c r="A24" s="11" t="s">
        <v>255</v>
      </c>
      <c r="B24" s="11" t="s">
        <v>261</v>
      </c>
      <c r="C24" s="12">
        <v>86.91</v>
      </c>
      <c r="D24" s="12">
        <v>131.74</v>
      </c>
      <c r="E24" s="12">
        <v>184.77</v>
      </c>
      <c r="F24" s="12"/>
      <c r="G24" s="12">
        <v>50</v>
      </c>
      <c r="H24" s="12"/>
    </row>
    <row r="25" spans="1:8" ht="18.75" x14ac:dyDescent="0.3">
      <c r="A25" s="11"/>
      <c r="B25" s="11"/>
      <c r="C25" s="12"/>
      <c r="D25" s="12"/>
      <c r="E25" s="12"/>
      <c r="F25" s="12"/>
      <c r="G25" s="12"/>
      <c r="H25" s="12"/>
    </row>
    <row r="26" spans="1:8" ht="18.75" x14ac:dyDescent="0.3">
      <c r="A26" s="13" t="s">
        <v>278</v>
      </c>
      <c r="B26" s="11"/>
      <c r="C26" s="12"/>
      <c r="D26" s="12"/>
      <c r="E26" s="12"/>
      <c r="F26" s="12"/>
      <c r="G26" s="14">
        <f>SUM(G4:G24)</f>
        <v>7334.666666666667</v>
      </c>
      <c r="H26" s="12"/>
    </row>
    <row r="27" spans="1:8" ht="18.75" x14ac:dyDescent="0.3">
      <c r="A27" s="11"/>
      <c r="B27" s="11"/>
      <c r="C27" s="12"/>
      <c r="D27" s="12"/>
      <c r="E27" s="12"/>
      <c r="F27" s="12"/>
      <c r="G27" s="12"/>
      <c r="H27" s="12"/>
    </row>
    <row r="28" spans="1:8" ht="18.75" x14ac:dyDescent="0.3">
      <c r="A28" s="11" t="s">
        <v>254</v>
      </c>
      <c r="B28" s="11" t="s">
        <v>258</v>
      </c>
      <c r="C28" s="12">
        <v>55</v>
      </c>
      <c r="D28" s="12">
        <v>80</v>
      </c>
      <c r="E28" s="12"/>
      <c r="F28" s="12"/>
      <c r="G28" s="12"/>
      <c r="H28" s="12" t="s">
        <v>277</v>
      </c>
    </row>
    <row r="29" spans="1:8" ht="18.75" x14ac:dyDescent="0.3">
      <c r="A29" s="11" t="s">
        <v>254</v>
      </c>
      <c r="B29" s="11" t="s">
        <v>267</v>
      </c>
      <c r="C29" s="12">
        <v>304.8</v>
      </c>
      <c r="D29" s="12"/>
      <c r="E29" s="12"/>
      <c r="F29" s="12"/>
      <c r="G29" s="12"/>
      <c r="H29" s="12" t="s">
        <v>277</v>
      </c>
    </row>
    <row r="30" spans="1:8" ht="18.75" x14ac:dyDescent="0.3">
      <c r="A30" s="11" t="s">
        <v>254</v>
      </c>
      <c r="B30" s="11" t="s">
        <v>269</v>
      </c>
      <c r="C30" s="12">
        <v>25</v>
      </c>
      <c r="D30" s="12"/>
      <c r="E30" s="12"/>
      <c r="F30" s="12"/>
      <c r="G30" s="12"/>
      <c r="H30" s="12" t="s">
        <v>277</v>
      </c>
    </row>
    <row r="31" spans="1:8" ht="18.75" x14ac:dyDescent="0.3">
      <c r="A31" s="11" t="s">
        <v>254</v>
      </c>
      <c r="B31" s="11" t="s">
        <v>194</v>
      </c>
      <c r="C31" s="12">
        <v>33</v>
      </c>
      <c r="D31" s="12"/>
      <c r="E31" s="12"/>
      <c r="F31" s="12"/>
      <c r="G31" s="12"/>
      <c r="H31" s="12" t="s">
        <v>277</v>
      </c>
    </row>
    <row r="32" spans="1:8" ht="18.75" x14ac:dyDescent="0.3">
      <c r="A32" s="11" t="s">
        <v>254</v>
      </c>
      <c r="B32" s="11" t="s">
        <v>271</v>
      </c>
      <c r="C32" s="12">
        <v>44</v>
      </c>
      <c r="D32" s="12"/>
      <c r="E32" s="12"/>
      <c r="F32" s="12"/>
      <c r="G32" s="12"/>
      <c r="H32" s="12" t="s">
        <v>277</v>
      </c>
    </row>
    <row r="33" spans="1:8" ht="18.75" x14ac:dyDescent="0.3">
      <c r="A33" s="11" t="s">
        <v>254</v>
      </c>
      <c r="B33" s="11" t="s">
        <v>272</v>
      </c>
      <c r="C33" s="12">
        <v>8.99</v>
      </c>
      <c r="D33" s="12">
        <v>8.99</v>
      </c>
      <c r="E33" s="12"/>
      <c r="F33" s="12"/>
      <c r="G33" s="12"/>
      <c r="H33" s="12" t="s">
        <v>277</v>
      </c>
    </row>
    <row r="34" spans="1:8" ht="18.75" x14ac:dyDescent="0.3">
      <c r="A34" s="11" t="s">
        <v>254</v>
      </c>
      <c r="B34" s="11" t="s">
        <v>415</v>
      </c>
      <c r="C34" s="12"/>
      <c r="D34" s="12">
        <f>43.98+19.99</f>
        <v>63.97</v>
      </c>
      <c r="E34" s="12"/>
      <c r="F34" s="12"/>
      <c r="G34" s="12"/>
      <c r="H34" s="12" t="s">
        <v>277</v>
      </c>
    </row>
    <row r="35" spans="1:8" ht="18.75" x14ac:dyDescent="0.3">
      <c r="A35" s="11" t="s">
        <v>254</v>
      </c>
      <c r="B35" s="11" t="s">
        <v>416</v>
      </c>
      <c r="C35" s="12"/>
      <c r="D35" s="12">
        <v>134.54</v>
      </c>
      <c r="E35" s="12"/>
      <c r="F35" s="12"/>
      <c r="G35" s="12"/>
      <c r="H35" s="12" t="s">
        <v>277</v>
      </c>
    </row>
    <row r="36" spans="1:8" ht="18.75" x14ac:dyDescent="0.3">
      <c r="A36" s="11" t="s">
        <v>254</v>
      </c>
      <c r="B36" s="11" t="s">
        <v>417</v>
      </c>
      <c r="C36" s="12"/>
      <c r="D36" s="12">
        <v>444</v>
      </c>
      <c r="E36" s="12"/>
      <c r="F36" s="12"/>
      <c r="G36" s="12"/>
      <c r="H36" s="12" t="s">
        <v>277</v>
      </c>
    </row>
    <row r="37" spans="1:8" ht="18.75" x14ac:dyDescent="0.3">
      <c r="A37" s="11" t="s">
        <v>254</v>
      </c>
      <c r="B37" s="11" t="s">
        <v>419</v>
      </c>
      <c r="C37" s="12"/>
      <c r="D37" s="12">
        <v>1145.8699999999999</v>
      </c>
      <c r="E37" s="12"/>
      <c r="F37" s="12"/>
      <c r="G37" s="12"/>
      <c r="H37" s="12" t="s">
        <v>277</v>
      </c>
    </row>
    <row r="38" spans="1:8" ht="18.75" x14ac:dyDescent="0.3">
      <c r="A38" s="11" t="s">
        <v>254</v>
      </c>
      <c r="B38" s="11" t="s">
        <v>420</v>
      </c>
      <c r="C38" s="12"/>
      <c r="D38" s="12">
        <f>31.99*2+10.99</f>
        <v>74.97</v>
      </c>
      <c r="E38" s="12">
        <v>79.209999999999994</v>
      </c>
      <c r="F38" s="12"/>
      <c r="G38" s="12"/>
      <c r="H38" s="12" t="s">
        <v>277</v>
      </c>
    </row>
    <row r="39" spans="1:8" ht="18.75" x14ac:dyDescent="0.3">
      <c r="A39" s="11" t="s">
        <v>254</v>
      </c>
      <c r="B39" s="11" t="s">
        <v>496</v>
      </c>
      <c r="C39" s="12"/>
      <c r="D39" s="12"/>
      <c r="E39" s="12">
        <v>200</v>
      </c>
      <c r="F39" s="12"/>
      <c r="G39" s="12"/>
      <c r="H39" s="12" t="s">
        <v>277</v>
      </c>
    </row>
    <row r="42" spans="1:8" ht="18.75" x14ac:dyDescent="0.3">
      <c r="A42" s="8" t="s">
        <v>274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7"/>
  <sheetViews>
    <sheetView workbookViewId="0">
      <selection sqref="A1:XFD1"/>
    </sheetView>
  </sheetViews>
  <sheetFormatPr baseColWidth="10" defaultRowHeight="15" x14ac:dyDescent="0.25"/>
  <cols>
    <col min="6" max="6" width="34.4257812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27</v>
      </c>
      <c r="B2">
        <v>1</v>
      </c>
      <c r="C2" s="1">
        <v>45777</v>
      </c>
      <c r="D2" s="1">
        <v>45777</v>
      </c>
      <c r="E2" t="s">
        <v>497</v>
      </c>
      <c r="G2" t="s">
        <v>29</v>
      </c>
      <c r="H2" s="2">
        <v>1936</v>
      </c>
      <c r="I2" t="s">
        <v>130</v>
      </c>
      <c r="J2" t="s">
        <v>498</v>
      </c>
      <c r="T2" t="s">
        <v>36</v>
      </c>
    </row>
    <row r="3" spans="1:27" x14ac:dyDescent="0.25">
      <c r="A3" t="s">
        <v>27</v>
      </c>
      <c r="B3">
        <v>1</v>
      </c>
      <c r="C3" s="1">
        <v>45777</v>
      </c>
      <c r="D3" s="1">
        <v>45777</v>
      </c>
      <c r="E3" t="s">
        <v>499</v>
      </c>
      <c r="G3" t="s">
        <v>29</v>
      </c>
      <c r="H3">
        <v>-23.88</v>
      </c>
      <c r="I3" t="s">
        <v>38</v>
      </c>
      <c r="J3" t="s">
        <v>500</v>
      </c>
      <c r="K3" t="s">
        <v>66</v>
      </c>
      <c r="N3" t="s">
        <v>67</v>
      </c>
      <c r="O3" t="s">
        <v>68</v>
      </c>
      <c r="P3" t="s">
        <v>69</v>
      </c>
      <c r="Q3" t="s">
        <v>70</v>
      </c>
      <c r="R3" t="s">
        <v>501</v>
      </c>
      <c r="S3" t="s">
        <v>502</v>
      </c>
      <c r="T3" t="s">
        <v>36</v>
      </c>
      <c r="V3">
        <v>-23.88</v>
      </c>
      <c r="W3" t="s">
        <v>29</v>
      </c>
      <c r="AA3" t="s">
        <v>503</v>
      </c>
    </row>
    <row r="4" spans="1:27" x14ac:dyDescent="0.25">
      <c r="A4" t="s">
        <v>27</v>
      </c>
      <c r="B4">
        <v>1</v>
      </c>
      <c r="C4" s="1">
        <v>45776</v>
      </c>
      <c r="D4" s="1">
        <v>45776</v>
      </c>
      <c r="E4" t="s">
        <v>504</v>
      </c>
      <c r="G4" t="s">
        <v>29</v>
      </c>
      <c r="H4">
        <v>203</v>
      </c>
      <c r="I4" t="s">
        <v>30</v>
      </c>
      <c r="J4" t="s">
        <v>505</v>
      </c>
      <c r="K4" t="s">
        <v>506</v>
      </c>
      <c r="P4" t="s">
        <v>507</v>
      </c>
      <c r="Q4" t="s">
        <v>508</v>
      </c>
      <c r="S4" t="s">
        <v>509</v>
      </c>
      <c r="T4" t="s">
        <v>36</v>
      </c>
      <c r="V4">
        <v>203</v>
      </c>
      <c r="W4" t="s">
        <v>29</v>
      </c>
      <c r="AA4" t="s">
        <v>510</v>
      </c>
    </row>
    <row r="5" spans="1:27" x14ac:dyDescent="0.25">
      <c r="A5" t="s">
        <v>27</v>
      </c>
      <c r="B5">
        <v>1</v>
      </c>
      <c r="C5" s="1">
        <v>45776</v>
      </c>
      <c r="D5" s="1">
        <v>45776</v>
      </c>
      <c r="E5" t="s">
        <v>511</v>
      </c>
      <c r="G5" t="s">
        <v>29</v>
      </c>
      <c r="H5">
        <v>-14.99</v>
      </c>
      <c r="I5" t="s">
        <v>38</v>
      </c>
      <c r="J5" t="s">
        <v>512</v>
      </c>
      <c r="K5" t="s">
        <v>154</v>
      </c>
      <c r="N5" t="s">
        <v>155</v>
      </c>
      <c r="O5" t="s">
        <v>156</v>
      </c>
      <c r="P5" t="s">
        <v>157</v>
      </c>
      <c r="Q5" t="s">
        <v>158</v>
      </c>
      <c r="R5">
        <v>1041821338160</v>
      </c>
      <c r="S5" t="s">
        <v>513</v>
      </c>
      <c r="T5" t="s">
        <v>36</v>
      </c>
      <c r="V5">
        <v>-14.99</v>
      </c>
      <c r="W5" t="s">
        <v>29</v>
      </c>
      <c r="AA5" t="s">
        <v>514</v>
      </c>
    </row>
    <row r="6" spans="1:27" x14ac:dyDescent="0.25">
      <c r="A6" t="s">
        <v>27</v>
      </c>
      <c r="B6">
        <v>1</v>
      </c>
      <c r="C6" s="1">
        <v>45772</v>
      </c>
      <c r="D6" s="1">
        <v>45772</v>
      </c>
      <c r="E6" t="s">
        <v>515</v>
      </c>
      <c r="G6" t="s">
        <v>29</v>
      </c>
      <c r="H6">
        <v>0</v>
      </c>
      <c r="I6" t="s">
        <v>364</v>
      </c>
      <c r="J6" t="s">
        <v>516</v>
      </c>
      <c r="T6" t="s">
        <v>36</v>
      </c>
    </row>
    <row r="7" spans="1:27" x14ac:dyDescent="0.25">
      <c r="A7" t="s">
        <v>27</v>
      </c>
      <c r="B7">
        <v>1</v>
      </c>
      <c r="C7" s="1">
        <v>45772</v>
      </c>
      <c r="D7" s="1">
        <v>45771</v>
      </c>
      <c r="E7" t="s">
        <v>517</v>
      </c>
      <c r="G7" t="s">
        <v>29</v>
      </c>
      <c r="H7">
        <v>-187.03</v>
      </c>
      <c r="I7" t="s">
        <v>55</v>
      </c>
      <c r="J7" t="s">
        <v>518</v>
      </c>
      <c r="T7" t="s">
        <v>36</v>
      </c>
    </row>
    <row r="8" spans="1:27" x14ac:dyDescent="0.25">
      <c r="A8" t="s">
        <v>27</v>
      </c>
      <c r="B8">
        <v>1</v>
      </c>
      <c r="C8" s="1">
        <v>45771</v>
      </c>
      <c r="D8" s="1">
        <v>45771</v>
      </c>
      <c r="E8" t="s">
        <v>519</v>
      </c>
      <c r="F8" t="s">
        <v>520</v>
      </c>
      <c r="G8" t="s">
        <v>29</v>
      </c>
      <c r="H8">
        <v>-56.94</v>
      </c>
      <c r="I8" t="s">
        <v>79</v>
      </c>
      <c r="J8" t="s">
        <v>521</v>
      </c>
      <c r="K8" t="s">
        <v>301</v>
      </c>
      <c r="P8" t="s">
        <v>302</v>
      </c>
      <c r="Q8" t="s">
        <v>83</v>
      </c>
      <c r="T8" t="s">
        <v>36</v>
      </c>
      <c r="V8">
        <v>-56.94</v>
      </c>
      <c r="AA8" t="s">
        <v>522</v>
      </c>
    </row>
    <row r="9" spans="1:27" x14ac:dyDescent="0.25">
      <c r="A9" t="s">
        <v>27</v>
      </c>
      <c r="B9">
        <v>1</v>
      </c>
      <c r="C9" s="1">
        <v>45770</v>
      </c>
      <c r="D9" s="1">
        <v>45769</v>
      </c>
      <c r="E9" t="s">
        <v>523</v>
      </c>
      <c r="G9" t="s">
        <v>29</v>
      </c>
      <c r="H9">
        <v>93</v>
      </c>
      <c r="I9" t="s">
        <v>123</v>
      </c>
      <c r="J9" t="s">
        <v>524</v>
      </c>
      <c r="K9" t="s">
        <v>125</v>
      </c>
      <c r="P9" t="s">
        <v>126</v>
      </c>
      <c r="Q9" t="s">
        <v>127</v>
      </c>
      <c r="R9">
        <v>2.5042221008301E+16</v>
      </c>
      <c r="S9" t="s">
        <v>128</v>
      </c>
      <c r="T9" t="s">
        <v>36</v>
      </c>
      <c r="V9">
        <v>93</v>
      </c>
      <c r="W9" t="s">
        <v>29</v>
      </c>
      <c r="AA9" t="s">
        <v>525</v>
      </c>
    </row>
    <row r="10" spans="1:27" x14ac:dyDescent="0.25">
      <c r="A10" t="s">
        <v>27</v>
      </c>
      <c r="B10">
        <v>1</v>
      </c>
      <c r="C10" s="1">
        <v>45770</v>
      </c>
      <c r="D10" s="1">
        <v>45769</v>
      </c>
      <c r="E10" t="s">
        <v>526</v>
      </c>
      <c r="G10" t="s">
        <v>29</v>
      </c>
      <c r="H10">
        <v>174</v>
      </c>
      <c r="I10" t="s">
        <v>123</v>
      </c>
      <c r="J10" t="s">
        <v>527</v>
      </c>
      <c r="K10" t="s">
        <v>125</v>
      </c>
      <c r="P10" t="s">
        <v>126</v>
      </c>
      <c r="Q10" t="s">
        <v>127</v>
      </c>
      <c r="R10">
        <v>2.5042221008301E+16</v>
      </c>
      <c r="S10" t="s">
        <v>128</v>
      </c>
      <c r="T10" t="s">
        <v>36</v>
      </c>
      <c r="V10">
        <v>174</v>
      </c>
      <c r="W10" t="s">
        <v>29</v>
      </c>
      <c r="AA10" t="s">
        <v>528</v>
      </c>
    </row>
    <row r="11" spans="1:27" x14ac:dyDescent="0.25">
      <c r="A11" t="s">
        <v>27</v>
      </c>
      <c r="B11">
        <v>1</v>
      </c>
      <c r="C11" s="1">
        <v>45770</v>
      </c>
      <c r="D11" s="1">
        <v>45770</v>
      </c>
      <c r="E11" t="s">
        <v>529</v>
      </c>
      <c r="G11" t="s">
        <v>29</v>
      </c>
      <c r="H11">
        <v>-17.989999999999998</v>
      </c>
      <c r="I11" t="s">
        <v>38</v>
      </c>
      <c r="J11" t="s">
        <v>530</v>
      </c>
      <c r="K11" t="s">
        <v>154</v>
      </c>
      <c r="N11" t="s">
        <v>155</v>
      </c>
      <c r="O11" t="s">
        <v>156</v>
      </c>
      <c r="P11" t="s">
        <v>157</v>
      </c>
      <c r="Q11" t="s">
        <v>158</v>
      </c>
      <c r="R11">
        <v>1041693137779</v>
      </c>
      <c r="S11" t="s">
        <v>531</v>
      </c>
      <c r="T11" t="s">
        <v>36</v>
      </c>
      <c r="V11">
        <v>-17.989999999999998</v>
      </c>
      <c r="W11" t="s">
        <v>29</v>
      </c>
      <c r="AA11" t="s">
        <v>532</v>
      </c>
    </row>
    <row r="12" spans="1:27" x14ac:dyDescent="0.25">
      <c r="A12" t="s">
        <v>27</v>
      </c>
      <c r="B12">
        <v>1</v>
      </c>
      <c r="C12" s="1">
        <v>45769</v>
      </c>
      <c r="D12" s="1">
        <v>45769</v>
      </c>
      <c r="E12" t="s">
        <v>533</v>
      </c>
      <c r="G12" t="s">
        <v>29</v>
      </c>
      <c r="H12">
        <v>-11.34</v>
      </c>
      <c r="I12" t="s">
        <v>38</v>
      </c>
      <c r="J12" t="s">
        <v>534</v>
      </c>
      <c r="K12" t="s">
        <v>40</v>
      </c>
      <c r="N12" t="s">
        <v>41</v>
      </c>
      <c r="O12" t="s">
        <v>42</v>
      </c>
      <c r="P12" t="s">
        <v>43</v>
      </c>
      <c r="Q12" t="s">
        <v>44</v>
      </c>
      <c r="R12" t="s">
        <v>535</v>
      </c>
      <c r="S12" t="s">
        <v>536</v>
      </c>
      <c r="T12" t="s">
        <v>36</v>
      </c>
      <c r="V12">
        <v>-11.34</v>
      </c>
      <c r="W12" t="s">
        <v>29</v>
      </c>
      <c r="AA12" t="s">
        <v>537</v>
      </c>
    </row>
    <row r="13" spans="1:27" x14ac:dyDescent="0.25">
      <c r="A13" t="s">
        <v>27</v>
      </c>
      <c r="B13">
        <v>1</v>
      </c>
      <c r="C13" s="1">
        <v>45769</v>
      </c>
      <c r="D13" s="1">
        <v>45769</v>
      </c>
      <c r="E13" t="s">
        <v>538</v>
      </c>
      <c r="G13" t="s">
        <v>29</v>
      </c>
      <c r="H13">
        <v>-17.989999999999998</v>
      </c>
      <c r="I13" t="s">
        <v>38</v>
      </c>
      <c r="J13" t="s">
        <v>539</v>
      </c>
      <c r="K13" t="s">
        <v>59</v>
      </c>
      <c r="N13" t="s">
        <v>60</v>
      </c>
      <c r="O13" t="s">
        <v>42</v>
      </c>
      <c r="P13" t="s">
        <v>61</v>
      </c>
      <c r="Q13" t="s">
        <v>44</v>
      </c>
      <c r="R13" t="s">
        <v>540</v>
      </c>
      <c r="S13" t="s">
        <v>541</v>
      </c>
      <c r="T13" t="s">
        <v>36</v>
      </c>
      <c r="V13">
        <v>-17.989999999999998</v>
      </c>
      <c r="W13" t="s">
        <v>29</v>
      </c>
      <c r="AA13" t="s">
        <v>542</v>
      </c>
    </row>
    <row r="14" spans="1:27" x14ac:dyDescent="0.25">
      <c r="A14" t="s">
        <v>27</v>
      </c>
      <c r="B14">
        <v>1</v>
      </c>
      <c r="C14" s="1">
        <v>45765</v>
      </c>
      <c r="D14" s="1">
        <v>45764</v>
      </c>
      <c r="E14" t="s">
        <v>543</v>
      </c>
      <c r="G14" t="s">
        <v>29</v>
      </c>
      <c r="H14">
        <v>-75.44</v>
      </c>
      <c r="I14" t="s">
        <v>55</v>
      </c>
      <c r="J14" t="s">
        <v>544</v>
      </c>
      <c r="T14" t="s">
        <v>36</v>
      </c>
    </row>
    <row r="15" spans="1:27" x14ac:dyDescent="0.25">
      <c r="A15" t="s">
        <v>27</v>
      </c>
      <c r="B15">
        <v>1</v>
      </c>
      <c r="C15" s="1">
        <v>45765</v>
      </c>
      <c r="D15" s="1">
        <v>45764</v>
      </c>
      <c r="E15" t="s">
        <v>545</v>
      </c>
      <c r="G15" t="s">
        <v>29</v>
      </c>
      <c r="H15">
        <v>-170.55</v>
      </c>
      <c r="I15" t="s">
        <v>55</v>
      </c>
      <c r="J15" t="s">
        <v>546</v>
      </c>
      <c r="T15" t="s">
        <v>36</v>
      </c>
    </row>
    <row r="16" spans="1:27" x14ac:dyDescent="0.25">
      <c r="A16" t="s">
        <v>27</v>
      </c>
      <c r="B16">
        <v>1</v>
      </c>
      <c r="C16" s="1">
        <v>45763</v>
      </c>
      <c r="D16" s="1">
        <v>45763</v>
      </c>
      <c r="E16" t="s">
        <v>547</v>
      </c>
      <c r="F16">
        <v>23477</v>
      </c>
      <c r="G16" t="s">
        <v>29</v>
      </c>
      <c r="H16">
        <v>-192</v>
      </c>
      <c r="I16" t="s">
        <v>79</v>
      </c>
      <c r="J16" t="s">
        <v>548</v>
      </c>
      <c r="K16" t="s">
        <v>549</v>
      </c>
      <c r="P16" t="s">
        <v>550</v>
      </c>
      <c r="Q16" t="s">
        <v>551</v>
      </c>
      <c r="T16" t="s">
        <v>36</v>
      </c>
      <c r="U16" t="s">
        <v>552</v>
      </c>
      <c r="V16">
        <v>-192</v>
      </c>
      <c r="AA16" t="s">
        <v>553</v>
      </c>
    </row>
    <row r="17" spans="1:27" x14ac:dyDescent="0.25">
      <c r="A17" t="s">
        <v>27</v>
      </c>
      <c r="B17">
        <v>1</v>
      </c>
      <c r="C17" s="1">
        <v>45762</v>
      </c>
      <c r="D17" s="1">
        <v>45762</v>
      </c>
      <c r="E17" t="s">
        <v>554</v>
      </c>
      <c r="G17" t="s">
        <v>29</v>
      </c>
      <c r="H17">
        <v>0</v>
      </c>
      <c r="I17" t="s">
        <v>364</v>
      </c>
      <c r="J17" t="s">
        <v>555</v>
      </c>
      <c r="T17" t="s">
        <v>36</v>
      </c>
    </row>
    <row r="18" spans="1:27" x14ac:dyDescent="0.25">
      <c r="A18" t="s">
        <v>27</v>
      </c>
      <c r="B18">
        <v>1</v>
      </c>
      <c r="C18" s="1">
        <v>45757</v>
      </c>
      <c r="D18" s="1">
        <v>45757</v>
      </c>
      <c r="E18" t="s">
        <v>556</v>
      </c>
      <c r="F18">
        <v>23148</v>
      </c>
      <c r="G18" t="s">
        <v>29</v>
      </c>
      <c r="H18">
        <v>-105</v>
      </c>
      <c r="I18" t="s">
        <v>79</v>
      </c>
      <c r="J18" t="s">
        <v>557</v>
      </c>
      <c r="K18" t="s">
        <v>549</v>
      </c>
      <c r="P18" t="s">
        <v>550</v>
      </c>
      <c r="Q18" t="s">
        <v>551</v>
      </c>
      <c r="T18" t="s">
        <v>36</v>
      </c>
      <c r="V18">
        <v>-105</v>
      </c>
      <c r="AA18" t="s">
        <v>558</v>
      </c>
    </row>
    <row r="19" spans="1:27" x14ac:dyDescent="0.25">
      <c r="A19" t="s">
        <v>27</v>
      </c>
      <c r="B19">
        <v>1</v>
      </c>
      <c r="C19" s="1">
        <v>45757</v>
      </c>
      <c r="D19" s="1">
        <v>45757</v>
      </c>
      <c r="E19" t="s">
        <v>559</v>
      </c>
      <c r="F19">
        <v>400273829501</v>
      </c>
      <c r="G19" t="s">
        <v>29</v>
      </c>
      <c r="H19">
        <v>-105</v>
      </c>
      <c r="I19" t="s">
        <v>147</v>
      </c>
      <c r="J19" t="s">
        <v>560</v>
      </c>
      <c r="K19" t="s">
        <v>149</v>
      </c>
      <c r="P19" t="s">
        <v>150</v>
      </c>
      <c r="Q19" t="s">
        <v>151</v>
      </c>
      <c r="T19" t="s">
        <v>36</v>
      </c>
      <c r="V19">
        <v>-105</v>
      </c>
      <c r="AA19">
        <v>4.4770250410000002E+27</v>
      </c>
    </row>
    <row r="20" spans="1:27" x14ac:dyDescent="0.25">
      <c r="A20" t="s">
        <v>27</v>
      </c>
      <c r="B20">
        <v>1</v>
      </c>
      <c r="C20" s="1">
        <v>45754</v>
      </c>
      <c r="D20" s="1">
        <v>45754</v>
      </c>
      <c r="E20" t="s">
        <v>561</v>
      </c>
      <c r="F20" t="s">
        <v>562</v>
      </c>
      <c r="G20" t="s">
        <v>29</v>
      </c>
      <c r="H20">
        <v>-150.13999999999999</v>
      </c>
      <c r="I20" t="s">
        <v>79</v>
      </c>
      <c r="J20" t="s">
        <v>563</v>
      </c>
      <c r="K20" t="s">
        <v>114</v>
      </c>
      <c r="P20" t="s">
        <v>115</v>
      </c>
      <c r="Q20" t="s">
        <v>116</v>
      </c>
      <c r="T20" t="s">
        <v>36</v>
      </c>
      <c r="U20" t="s">
        <v>562</v>
      </c>
      <c r="V20">
        <v>-150.13999999999999</v>
      </c>
      <c r="AA20" t="s">
        <v>564</v>
      </c>
    </row>
    <row r="21" spans="1:27" x14ac:dyDescent="0.25">
      <c r="A21" t="s">
        <v>27</v>
      </c>
      <c r="B21">
        <v>1</v>
      </c>
      <c r="C21" s="1">
        <v>45754</v>
      </c>
      <c r="D21" s="1">
        <v>45751</v>
      </c>
      <c r="E21" t="s">
        <v>565</v>
      </c>
      <c r="G21" t="s">
        <v>29</v>
      </c>
      <c r="H21">
        <v>-45.81</v>
      </c>
      <c r="I21" t="s">
        <v>55</v>
      </c>
      <c r="J21" t="s">
        <v>566</v>
      </c>
      <c r="T21" t="s">
        <v>36</v>
      </c>
    </row>
    <row r="22" spans="1:27" x14ac:dyDescent="0.25">
      <c r="A22" t="s">
        <v>27</v>
      </c>
      <c r="B22">
        <v>1</v>
      </c>
      <c r="C22" s="1">
        <v>45754</v>
      </c>
      <c r="D22" s="1">
        <v>45754</v>
      </c>
      <c r="E22" t="s">
        <v>567</v>
      </c>
      <c r="F22">
        <v>70906706814</v>
      </c>
      <c r="G22" t="s">
        <v>29</v>
      </c>
      <c r="H22">
        <v>-95.9</v>
      </c>
      <c r="I22" t="s">
        <v>38</v>
      </c>
      <c r="J22" t="s">
        <v>568</v>
      </c>
      <c r="K22" t="s">
        <v>177</v>
      </c>
      <c r="N22" t="s">
        <v>178</v>
      </c>
      <c r="O22">
        <v>1429773</v>
      </c>
      <c r="P22" t="s">
        <v>179</v>
      </c>
      <c r="Q22" t="s">
        <v>180</v>
      </c>
      <c r="R22">
        <v>70906706814</v>
      </c>
      <c r="S22" t="s">
        <v>569</v>
      </c>
      <c r="T22" t="s">
        <v>36</v>
      </c>
      <c r="V22">
        <v>-95.9</v>
      </c>
      <c r="W22" t="s">
        <v>29</v>
      </c>
      <c r="Y22" t="s">
        <v>182</v>
      </c>
      <c r="AA22" t="s">
        <v>570</v>
      </c>
    </row>
    <row r="23" spans="1:27" x14ac:dyDescent="0.25">
      <c r="A23" t="s">
        <v>27</v>
      </c>
      <c r="B23">
        <v>1</v>
      </c>
      <c r="C23" s="1">
        <v>45754</v>
      </c>
      <c r="D23" s="1">
        <v>45754</v>
      </c>
      <c r="E23" t="s">
        <v>571</v>
      </c>
      <c r="G23" t="s">
        <v>29</v>
      </c>
      <c r="H23">
        <v>-180.25</v>
      </c>
      <c r="I23" t="s">
        <v>38</v>
      </c>
      <c r="J23" t="s">
        <v>572</v>
      </c>
      <c r="K23" t="s">
        <v>185</v>
      </c>
      <c r="N23" t="s">
        <v>186</v>
      </c>
      <c r="O23">
        <v>31254854</v>
      </c>
      <c r="P23" t="s">
        <v>187</v>
      </c>
      <c r="Q23" t="s">
        <v>188</v>
      </c>
      <c r="R23" t="s">
        <v>573</v>
      </c>
      <c r="S23" t="s">
        <v>574</v>
      </c>
      <c r="T23" t="s">
        <v>36</v>
      </c>
      <c r="V23">
        <v>-180.25</v>
      </c>
      <c r="W23" t="s">
        <v>29</v>
      </c>
      <c r="AA23" t="s">
        <v>575</v>
      </c>
    </row>
    <row r="24" spans="1:27" x14ac:dyDescent="0.25">
      <c r="A24" t="s">
        <v>27</v>
      </c>
      <c r="B24">
        <v>1</v>
      </c>
      <c r="C24" s="1">
        <v>45751</v>
      </c>
      <c r="D24" s="1">
        <v>45751</v>
      </c>
      <c r="E24" t="s">
        <v>576</v>
      </c>
      <c r="G24" t="s">
        <v>29</v>
      </c>
      <c r="H24">
        <v>-8.44</v>
      </c>
      <c r="I24" t="s">
        <v>173</v>
      </c>
      <c r="J24" t="s">
        <v>577</v>
      </c>
      <c r="T24" t="s">
        <v>36</v>
      </c>
    </row>
    <row r="25" spans="1:27" x14ac:dyDescent="0.25">
      <c r="A25" t="s">
        <v>27</v>
      </c>
      <c r="B25">
        <v>1</v>
      </c>
      <c r="C25" s="1">
        <v>45751</v>
      </c>
      <c r="D25" s="1">
        <v>45751</v>
      </c>
      <c r="E25" t="s">
        <v>578</v>
      </c>
      <c r="G25" t="s">
        <v>29</v>
      </c>
      <c r="H25">
        <v>-14.36</v>
      </c>
      <c r="I25" t="s">
        <v>38</v>
      </c>
      <c r="J25" t="s">
        <v>579</v>
      </c>
      <c r="K25" t="s">
        <v>59</v>
      </c>
      <c r="N25" t="s">
        <v>60</v>
      </c>
      <c r="O25" t="s">
        <v>42</v>
      </c>
      <c r="P25" t="s">
        <v>61</v>
      </c>
      <c r="Q25" t="s">
        <v>44</v>
      </c>
      <c r="R25" t="s">
        <v>580</v>
      </c>
      <c r="S25" t="s">
        <v>581</v>
      </c>
      <c r="T25" t="s">
        <v>36</v>
      </c>
      <c r="V25">
        <v>-14.36</v>
      </c>
      <c r="W25" t="s">
        <v>29</v>
      </c>
      <c r="AA25" t="s">
        <v>582</v>
      </c>
    </row>
    <row r="26" spans="1:27" x14ac:dyDescent="0.25">
      <c r="A26" t="s">
        <v>27</v>
      </c>
      <c r="B26">
        <v>1</v>
      </c>
      <c r="C26" s="1">
        <v>45751</v>
      </c>
      <c r="D26" s="1">
        <v>45751</v>
      </c>
      <c r="E26" t="s">
        <v>583</v>
      </c>
      <c r="F26" t="s">
        <v>204</v>
      </c>
      <c r="G26" t="s">
        <v>29</v>
      </c>
      <c r="H26">
        <v>-86.37</v>
      </c>
      <c r="I26" t="s">
        <v>38</v>
      </c>
      <c r="J26" t="s">
        <v>584</v>
      </c>
      <c r="K26" t="s">
        <v>206</v>
      </c>
      <c r="N26" t="s">
        <v>207</v>
      </c>
      <c r="O26" t="s">
        <v>208</v>
      </c>
      <c r="P26" t="s">
        <v>209</v>
      </c>
      <c r="Q26" t="s">
        <v>210</v>
      </c>
      <c r="R26" t="s">
        <v>585</v>
      </c>
      <c r="T26" t="s">
        <v>36</v>
      </c>
      <c r="V26">
        <v>-86.37</v>
      </c>
      <c r="W26" t="s">
        <v>29</v>
      </c>
      <c r="Y26" t="s">
        <v>182</v>
      </c>
      <c r="AA26" t="s">
        <v>586</v>
      </c>
    </row>
    <row r="27" spans="1:27" x14ac:dyDescent="0.25">
      <c r="A27" t="s">
        <v>27</v>
      </c>
      <c r="B27">
        <v>1</v>
      </c>
      <c r="C27" s="1">
        <v>45750</v>
      </c>
      <c r="D27" s="1">
        <v>45750</v>
      </c>
      <c r="E27" t="s">
        <v>587</v>
      </c>
      <c r="G27" t="s">
        <v>29</v>
      </c>
      <c r="H27">
        <v>930.58</v>
      </c>
      <c r="I27" t="s">
        <v>123</v>
      </c>
      <c r="J27" t="s">
        <v>588</v>
      </c>
      <c r="K27" t="s">
        <v>199</v>
      </c>
      <c r="P27" t="s">
        <v>200</v>
      </c>
      <c r="Q27" t="s">
        <v>201</v>
      </c>
      <c r="R27">
        <v>1569219563</v>
      </c>
      <c r="S27" t="s">
        <v>589</v>
      </c>
      <c r="T27" t="s">
        <v>36</v>
      </c>
      <c r="V27">
        <v>930.58</v>
      </c>
      <c r="W27" t="s">
        <v>29</v>
      </c>
      <c r="AA27" t="s">
        <v>590</v>
      </c>
    </row>
    <row r="28" spans="1:27" x14ac:dyDescent="0.25">
      <c r="A28" t="s">
        <v>27</v>
      </c>
      <c r="B28">
        <v>1</v>
      </c>
      <c r="C28" s="1">
        <v>45750</v>
      </c>
      <c r="D28" s="1">
        <v>45750</v>
      </c>
      <c r="E28" t="s">
        <v>591</v>
      </c>
      <c r="F28" t="s">
        <v>592</v>
      </c>
      <c r="G28" t="s">
        <v>29</v>
      </c>
      <c r="H28">
        <v>-598.46</v>
      </c>
      <c r="I28" t="s">
        <v>79</v>
      </c>
      <c r="J28" t="s">
        <v>593</v>
      </c>
      <c r="K28" t="s">
        <v>594</v>
      </c>
      <c r="P28" t="s">
        <v>169</v>
      </c>
      <c r="Q28" t="s">
        <v>104</v>
      </c>
      <c r="T28" t="s">
        <v>36</v>
      </c>
      <c r="V28">
        <v>-598.46</v>
      </c>
      <c r="AA28" t="s">
        <v>595</v>
      </c>
    </row>
    <row r="29" spans="1:27" x14ac:dyDescent="0.25">
      <c r="A29" t="s">
        <v>27</v>
      </c>
      <c r="B29">
        <v>1</v>
      </c>
      <c r="C29" s="1">
        <v>45750</v>
      </c>
      <c r="D29" s="1">
        <v>45750</v>
      </c>
      <c r="E29" t="s">
        <v>596</v>
      </c>
      <c r="F29" t="s">
        <v>597</v>
      </c>
      <c r="G29" t="s">
        <v>29</v>
      </c>
      <c r="H29" s="2">
        <v>-1500</v>
      </c>
      <c r="I29" t="s">
        <v>79</v>
      </c>
      <c r="J29" t="s">
        <v>598</v>
      </c>
      <c r="K29" t="s">
        <v>81</v>
      </c>
      <c r="P29" t="s">
        <v>82</v>
      </c>
      <c r="Q29" t="s">
        <v>83</v>
      </c>
      <c r="T29" t="s">
        <v>36</v>
      </c>
      <c r="V29" s="2">
        <v>-1500</v>
      </c>
      <c r="AA29" t="s">
        <v>599</v>
      </c>
    </row>
    <row r="30" spans="1:27" x14ac:dyDescent="0.25">
      <c r="A30" t="s">
        <v>27</v>
      </c>
      <c r="B30">
        <v>1</v>
      </c>
      <c r="C30" s="1">
        <v>45750</v>
      </c>
      <c r="D30" s="1">
        <v>45750</v>
      </c>
      <c r="E30" t="s">
        <v>600</v>
      </c>
      <c r="G30" t="s">
        <v>29</v>
      </c>
      <c r="H30">
        <v>-18.79</v>
      </c>
      <c r="I30" t="s">
        <v>38</v>
      </c>
      <c r="J30" t="s">
        <v>601</v>
      </c>
      <c r="K30" t="s">
        <v>40</v>
      </c>
      <c r="N30" t="s">
        <v>41</v>
      </c>
      <c r="O30" t="s">
        <v>42</v>
      </c>
      <c r="P30" t="s">
        <v>43</v>
      </c>
      <c r="Q30" t="s">
        <v>44</v>
      </c>
      <c r="R30" t="s">
        <v>602</v>
      </c>
      <c r="S30" t="s">
        <v>603</v>
      </c>
      <c r="T30" t="s">
        <v>36</v>
      </c>
      <c r="V30">
        <v>-18.79</v>
      </c>
      <c r="W30" t="s">
        <v>29</v>
      </c>
      <c r="AA30" t="s">
        <v>604</v>
      </c>
    </row>
    <row r="31" spans="1:27" x14ac:dyDescent="0.25">
      <c r="A31" t="s">
        <v>27</v>
      </c>
      <c r="B31">
        <v>1</v>
      </c>
      <c r="C31" s="1">
        <v>45749</v>
      </c>
      <c r="D31" s="1">
        <v>45749</v>
      </c>
      <c r="E31" t="s">
        <v>605</v>
      </c>
      <c r="G31" t="s">
        <v>29</v>
      </c>
      <c r="H31">
        <v>199.73</v>
      </c>
      <c r="I31" t="s">
        <v>30</v>
      </c>
      <c r="J31" t="s">
        <v>606</v>
      </c>
      <c r="K31" t="s">
        <v>49</v>
      </c>
      <c r="P31" t="s">
        <v>50</v>
      </c>
      <c r="Q31" t="s">
        <v>51</v>
      </c>
      <c r="R31" t="s">
        <v>607</v>
      </c>
      <c r="S31" t="s">
        <v>608</v>
      </c>
      <c r="T31" t="s">
        <v>36</v>
      </c>
      <c r="V31">
        <v>199.73</v>
      </c>
      <c r="W31" t="s">
        <v>29</v>
      </c>
      <c r="AA31" t="s">
        <v>609</v>
      </c>
    </row>
    <row r="32" spans="1:27" x14ac:dyDescent="0.25">
      <c r="A32" t="s">
        <v>27</v>
      </c>
      <c r="B32">
        <v>1</v>
      </c>
      <c r="C32" s="1">
        <v>45749</v>
      </c>
      <c r="D32" s="1">
        <v>45749</v>
      </c>
      <c r="E32" t="s">
        <v>610</v>
      </c>
      <c r="G32" t="s">
        <v>29</v>
      </c>
      <c r="H32" s="2">
        <v>-1500</v>
      </c>
      <c r="I32" t="s">
        <v>79</v>
      </c>
      <c r="J32" t="s">
        <v>611</v>
      </c>
      <c r="K32" t="s">
        <v>81</v>
      </c>
      <c r="P32" t="s">
        <v>82</v>
      </c>
      <c r="Q32" t="s">
        <v>83</v>
      </c>
      <c r="S32" t="s">
        <v>612</v>
      </c>
      <c r="T32" t="s">
        <v>36</v>
      </c>
      <c r="V32" s="2">
        <v>-1500</v>
      </c>
      <c r="AA32" t="s">
        <v>613</v>
      </c>
    </row>
    <row r="33" spans="1:27" x14ac:dyDescent="0.25">
      <c r="A33" t="s">
        <v>27</v>
      </c>
      <c r="B33">
        <v>1</v>
      </c>
      <c r="C33" s="1">
        <v>45748</v>
      </c>
      <c r="D33" s="1">
        <v>45748</v>
      </c>
      <c r="E33" t="s">
        <v>614</v>
      </c>
      <c r="G33" t="s">
        <v>29</v>
      </c>
      <c r="H33" s="2">
        <v>-1500</v>
      </c>
      <c r="I33" t="s">
        <v>147</v>
      </c>
      <c r="J33" t="s">
        <v>615</v>
      </c>
      <c r="K33" t="s">
        <v>218</v>
      </c>
      <c r="P33" t="s">
        <v>219</v>
      </c>
      <c r="Q33" t="s">
        <v>104</v>
      </c>
      <c r="T33" t="s">
        <v>36</v>
      </c>
      <c r="V33" s="2">
        <v>-1500</v>
      </c>
      <c r="AA33">
        <v>4.4770250400999999E+27</v>
      </c>
    </row>
    <row r="34" spans="1:27" x14ac:dyDescent="0.25">
      <c r="A34" t="s">
        <v>27</v>
      </c>
      <c r="B34">
        <v>1</v>
      </c>
      <c r="C34" s="1">
        <v>45748</v>
      </c>
      <c r="D34" s="1">
        <v>45748</v>
      </c>
      <c r="E34" t="s">
        <v>616</v>
      </c>
      <c r="G34" t="s">
        <v>29</v>
      </c>
      <c r="H34" s="2">
        <v>-1119</v>
      </c>
      <c r="I34" t="s">
        <v>227</v>
      </c>
      <c r="J34" t="s">
        <v>617</v>
      </c>
      <c r="K34" t="s">
        <v>229</v>
      </c>
      <c r="N34" t="s">
        <v>230</v>
      </c>
      <c r="O34" t="s">
        <v>231</v>
      </c>
      <c r="P34" t="s">
        <v>232</v>
      </c>
      <c r="Q34" t="s">
        <v>233</v>
      </c>
      <c r="S34" t="s">
        <v>234</v>
      </c>
      <c r="T34" t="s">
        <v>36</v>
      </c>
      <c r="V34" s="2">
        <v>-1119</v>
      </c>
      <c r="AA34">
        <v>4.4770250400999999E+27</v>
      </c>
    </row>
    <row r="35" spans="1:27" x14ac:dyDescent="0.25">
      <c r="A35" t="s">
        <v>27</v>
      </c>
      <c r="B35">
        <v>1</v>
      </c>
      <c r="C35" s="1">
        <v>45748</v>
      </c>
      <c r="D35" s="1">
        <v>45748</v>
      </c>
      <c r="E35" t="s">
        <v>618</v>
      </c>
      <c r="G35" t="s">
        <v>29</v>
      </c>
      <c r="H35">
        <v>-96.17</v>
      </c>
      <c r="I35" t="s">
        <v>38</v>
      </c>
      <c r="J35" t="s">
        <v>619</v>
      </c>
      <c r="K35" t="s">
        <v>241</v>
      </c>
      <c r="N35" t="s">
        <v>242</v>
      </c>
      <c r="O35" t="s">
        <v>243</v>
      </c>
      <c r="P35" t="s">
        <v>244</v>
      </c>
      <c r="Q35" t="s">
        <v>163</v>
      </c>
      <c r="R35" t="s">
        <v>620</v>
      </c>
      <c r="S35" t="s">
        <v>621</v>
      </c>
      <c r="T35" t="s">
        <v>36</v>
      </c>
      <c r="V35">
        <v>-96.17</v>
      </c>
      <c r="W35" t="s">
        <v>29</v>
      </c>
      <c r="AA35" t="s">
        <v>622</v>
      </c>
    </row>
    <row r="36" spans="1:27" x14ac:dyDescent="0.25">
      <c r="A36" t="s">
        <v>27</v>
      </c>
      <c r="B36">
        <v>1</v>
      </c>
      <c r="C36" s="1">
        <v>45748</v>
      </c>
      <c r="D36" s="1">
        <v>45748</v>
      </c>
      <c r="E36" t="s">
        <v>623</v>
      </c>
      <c r="G36" t="s">
        <v>29</v>
      </c>
      <c r="H36">
        <v>-24.99</v>
      </c>
      <c r="I36" t="s">
        <v>38</v>
      </c>
      <c r="J36" t="s">
        <v>624</v>
      </c>
      <c r="K36" t="s">
        <v>154</v>
      </c>
      <c r="N36" t="s">
        <v>155</v>
      </c>
      <c r="O36" t="s">
        <v>156</v>
      </c>
      <c r="P36" t="s">
        <v>157</v>
      </c>
      <c r="Q36" t="s">
        <v>158</v>
      </c>
      <c r="R36">
        <v>1041201686345</v>
      </c>
      <c r="S36" t="s">
        <v>625</v>
      </c>
      <c r="T36" t="s">
        <v>36</v>
      </c>
      <c r="V36">
        <v>-24.99</v>
      </c>
      <c r="W36" t="s">
        <v>29</v>
      </c>
      <c r="AA36" t="s">
        <v>626</v>
      </c>
    </row>
    <row r="37" spans="1:27" x14ac:dyDescent="0.25">
      <c r="A37" t="s">
        <v>27</v>
      </c>
      <c r="B37">
        <v>1</v>
      </c>
      <c r="C37" s="1">
        <v>45748</v>
      </c>
      <c r="D37" s="1">
        <v>45748</v>
      </c>
      <c r="E37" t="s">
        <v>627</v>
      </c>
      <c r="G37" t="s">
        <v>29</v>
      </c>
      <c r="H37">
        <v>-23.88</v>
      </c>
      <c r="I37" t="s">
        <v>38</v>
      </c>
      <c r="J37" t="s">
        <v>628</v>
      </c>
      <c r="K37" t="s">
        <v>66</v>
      </c>
      <c r="N37" t="s">
        <v>67</v>
      </c>
      <c r="O37" t="s">
        <v>68</v>
      </c>
      <c r="P37" t="s">
        <v>69</v>
      </c>
      <c r="Q37" t="s">
        <v>70</v>
      </c>
      <c r="R37" t="s">
        <v>629</v>
      </c>
      <c r="S37" t="s">
        <v>630</v>
      </c>
      <c r="T37" t="s">
        <v>36</v>
      </c>
      <c r="V37">
        <v>-23.88</v>
      </c>
      <c r="W37" t="s">
        <v>29</v>
      </c>
      <c r="AA37" t="s">
        <v>631</v>
      </c>
    </row>
  </sheetData>
  <autoFilter ref="A1:AA1" xr:uid="{00000000-0001-0000-0100-000000000000}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0"/>
  <sheetViews>
    <sheetView workbookViewId="0">
      <selection activeCell="H2" sqref="H2"/>
    </sheetView>
  </sheetViews>
  <sheetFormatPr baseColWidth="10" defaultRowHeight="15" x14ac:dyDescent="0.25"/>
  <cols>
    <col min="6" max="6" width="34.4257812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27</v>
      </c>
      <c r="B2">
        <v>2</v>
      </c>
      <c r="C2" s="1">
        <v>45807</v>
      </c>
      <c r="D2" s="1">
        <v>45807</v>
      </c>
      <c r="E2" t="s">
        <v>422</v>
      </c>
      <c r="F2">
        <v>23007</v>
      </c>
      <c r="G2" t="s">
        <v>29</v>
      </c>
      <c r="H2" s="15">
        <v>-200</v>
      </c>
      <c r="I2" s="15" t="s">
        <v>79</v>
      </c>
      <c r="J2" s="15" t="s">
        <v>423</v>
      </c>
      <c r="K2" s="15" t="s">
        <v>424</v>
      </c>
      <c r="P2" t="s">
        <v>425</v>
      </c>
      <c r="Q2" t="s">
        <v>104</v>
      </c>
      <c r="T2" t="s">
        <v>36</v>
      </c>
      <c r="U2" t="s">
        <v>426</v>
      </c>
      <c r="V2">
        <v>-200</v>
      </c>
      <c r="AA2" t="s">
        <v>427</v>
      </c>
    </row>
    <row r="3" spans="1:27" x14ac:dyDescent="0.25">
      <c r="A3" t="s">
        <v>27</v>
      </c>
      <c r="B3">
        <v>2</v>
      </c>
      <c r="C3" s="1">
        <v>45793</v>
      </c>
      <c r="D3" s="1">
        <v>45793</v>
      </c>
      <c r="E3" t="s">
        <v>428</v>
      </c>
      <c r="G3" t="s">
        <v>29</v>
      </c>
      <c r="H3" s="15">
        <v>-7.19</v>
      </c>
      <c r="I3" s="15" t="s">
        <v>38</v>
      </c>
      <c r="J3" s="15" t="s">
        <v>429</v>
      </c>
      <c r="K3" s="15" t="s">
        <v>40</v>
      </c>
      <c r="N3" t="s">
        <v>41</v>
      </c>
      <c r="O3" t="s">
        <v>42</v>
      </c>
      <c r="P3" t="s">
        <v>43</v>
      </c>
      <c r="Q3" t="s">
        <v>44</v>
      </c>
      <c r="R3" t="s">
        <v>430</v>
      </c>
      <c r="S3" t="s">
        <v>431</v>
      </c>
      <c r="T3" t="s">
        <v>36</v>
      </c>
      <c r="V3">
        <v>-7.19</v>
      </c>
      <c r="W3" t="s">
        <v>29</v>
      </c>
      <c r="AA3" t="s">
        <v>432</v>
      </c>
    </row>
    <row r="4" spans="1:27" x14ac:dyDescent="0.25">
      <c r="A4" t="s">
        <v>27</v>
      </c>
      <c r="B4">
        <v>2</v>
      </c>
      <c r="C4" s="1">
        <v>45791</v>
      </c>
      <c r="D4" s="1">
        <v>45791</v>
      </c>
      <c r="E4" t="s">
        <v>433</v>
      </c>
      <c r="G4" t="s">
        <v>29</v>
      </c>
      <c r="H4" s="2">
        <v>1312.3</v>
      </c>
      <c r="I4" t="s">
        <v>130</v>
      </c>
      <c r="J4" t="s">
        <v>434</v>
      </c>
      <c r="T4" t="s">
        <v>36</v>
      </c>
    </row>
    <row r="5" spans="1:27" x14ac:dyDescent="0.25">
      <c r="A5" t="s">
        <v>27</v>
      </c>
      <c r="B5">
        <v>2</v>
      </c>
      <c r="C5" s="1">
        <v>45790</v>
      </c>
      <c r="D5" s="1">
        <v>45790</v>
      </c>
      <c r="E5" t="s">
        <v>435</v>
      </c>
      <c r="G5" t="s">
        <v>29</v>
      </c>
      <c r="H5" s="15">
        <v>-111.48</v>
      </c>
      <c r="I5" s="15" t="s">
        <v>38</v>
      </c>
      <c r="J5" s="15" t="s">
        <v>436</v>
      </c>
      <c r="K5" s="15" t="s">
        <v>66</v>
      </c>
      <c r="N5" t="s">
        <v>67</v>
      </c>
      <c r="O5" t="s">
        <v>68</v>
      </c>
      <c r="P5" t="s">
        <v>69</v>
      </c>
      <c r="Q5" t="s">
        <v>70</v>
      </c>
      <c r="R5" t="s">
        <v>437</v>
      </c>
      <c r="S5" t="s">
        <v>438</v>
      </c>
      <c r="T5" t="s">
        <v>36</v>
      </c>
      <c r="V5">
        <v>-111.48</v>
      </c>
      <c r="W5" t="s">
        <v>29</v>
      </c>
      <c r="AA5" t="s">
        <v>439</v>
      </c>
    </row>
    <row r="6" spans="1:27" x14ac:dyDescent="0.25">
      <c r="A6" t="s">
        <v>27</v>
      </c>
      <c r="B6">
        <v>2</v>
      </c>
      <c r="C6" s="1">
        <v>45789</v>
      </c>
      <c r="D6" s="1">
        <v>45789</v>
      </c>
      <c r="E6" t="s">
        <v>440</v>
      </c>
      <c r="F6">
        <v>400273829501</v>
      </c>
      <c r="G6" t="s">
        <v>29</v>
      </c>
      <c r="H6" s="15">
        <v>-105</v>
      </c>
      <c r="I6" s="15" t="s">
        <v>147</v>
      </c>
      <c r="J6" s="15" t="s">
        <v>441</v>
      </c>
      <c r="K6" s="15" t="s">
        <v>149</v>
      </c>
      <c r="P6" t="s">
        <v>150</v>
      </c>
      <c r="Q6" t="s">
        <v>151</v>
      </c>
      <c r="T6" t="s">
        <v>36</v>
      </c>
      <c r="V6">
        <v>-105</v>
      </c>
      <c r="AA6">
        <v>4.4770250512000002E+27</v>
      </c>
    </row>
    <row r="7" spans="1:27" x14ac:dyDescent="0.25">
      <c r="A7" t="s">
        <v>27</v>
      </c>
      <c r="B7">
        <v>2</v>
      </c>
      <c r="C7" s="1">
        <v>45789</v>
      </c>
      <c r="D7" s="1">
        <v>45786</v>
      </c>
      <c r="E7" t="s">
        <v>442</v>
      </c>
      <c r="G7" t="s">
        <v>29</v>
      </c>
      <c r="H7" s="15">
        <v>-153.88999999999999</v>
      </c>
      <c r="I7" s="15" t="s">
        <v>55</v>
      </c>
      <c r="J7" s="15" t="s">
        <v>443</v>
      </c>
      <c r="K7" s="15"/>
      <c r="T7" t="s">
        <v>36</v>
      </c>
    </row>
    <row r="8" spans="1:27" x14ac:dyDescent="0.25">
      <c r="A8" t="s">
        <v>27</v>
      </c>
      <c r="B8">
        <v>2</v>
      </c>
      <c r="C8" s="1">
        <v>45786</v>
      </c>
      <c r="D8" s="1">
        <v>45786</v>
      </c>
      <c r="E8" t="s">
        <v>444</v>
      </c>
      <c r="G8" t="s">
        <v>29</v>
      </c>
      <c r="H8" s="15">
        <v>-68.22</v>
      </c>
      <c r="I8" s="15" t="s">
        <v>38</v>
      </c>
      <c r="J8" s="15" t="s">
        <v>445</v>
      </c>
      <c r="K8" s="15" t="s">
        <v>154</v>
      </c>
      <c r="N8" t="s">
        <v>155</v>
      </c>
      <c r="O8" t="s">
        <v>156</v>
      </c>
      <c r="P8" t="s">
        <v>157</v>
      </c>
      <c r="Q8" t="s">
        <v>158</v>
      </c>
      <c r="R8">
        <v>1042053916478</v>
      </c>
      <c r="S8" t="s">
        <v>446</v>
      </c>
      <c r="T8" t="s">
        <v>36</v>
      </c>
      <c r="V8">
        <v>-68.22</v>
      </c>
      <c r="W8" t="s">
        <v>29</v>
      </c>
      <c r="AA8" t="s">
        <v>447</v>
      </c>
    </row>
    <row r="9" spans="1:27" x14ac:dyDescent="0.25">
      <c r="A9" t="s">
        <v>27</v>
      </c>
      <c r="B9">
        <v>2</v>
      </c>
      <c r="C9" s="1">
        <v>45786</v>
      </c>
      <c r="D9" s="1">
        <v>45786</v>
      </c>
      <c r="E9" t="s">
        <v>448</v>
      </c>
      <c r="F9" t="s">
        <v>204</v>
      </c>
      <c r="G9" t="s">
        <v>29</v>
      </c>
      <c r="H9" s="15">
        <v>-86.37</v>
      </c>
      <c r="I9" s="15" t="s">
        <v>38</v>
      </c>
      <c r="J9" s="15" t="s">
        <v>449</v>
      </c>
      <c r="K9" s="15" t="s">
        <v>206</v>
      </c>
      <c r="N9" t="s">
        <v>207</v>
      </c>
      <c r="O9" t="s">
        <v>208</v>
      </c>
      <c r="P9" t="s">
        <v>209</v>
      </c>
      <c r="Q9" t="s">
        <v>210</v>
      </c>
      <c r="R9" t="s">
        <v>450</v>
      </c>
      <c r="T9" t="s">
        <v>36</v>
      </c>
      <c r="V9">
        <v>-86.37</v>
      </c>
      <c r="W9" t="s">
        <v>29</v>
      </c>
      <c r="Y9" t="s">
        <v>182</v>
      </c>
      <c r="AA9" t="s">
        <v>451</v>
      </c>
    </row>
    <row r="10" spans="1:27" x14ac:dyDescent="0.25">
      <c r="A10" t="s">
        <v>27</v>
      </c>
      <c r="B10">
        <v>2</v>
      </c>
      <c r="C10" s="1">
        <v>45785</v>
      </c>
      <c r="D10" s="1">
        <v>45785</v>
      </c>
      <c r="E10" t="s">
        <v>452</v>
      </c>
      <c r="G10" t="s">
        <v>29</v>
      </c>
      <c r="H10" s="15">
        <v>-18.96</v>
      </c>
      <c r="I10" s="15" t="s">
        <v>38</v>
      </c>
      <c r="J10" s="15" t="s">
        <v>453</v>
      </c>
      <c r="K10" s="15" t="s">
        <v>120</v>
      </c>
      <c r="N10" t="s">
        <v>162</v>
      </c>
      <c r="O10">
        <v>57216</v>
      </c>
      <c r="P10" t="s">
        <v>121</v>
      </c>
      <c r="Q10" t="s">
        <v>163</v>
      </c>
      <c r="R10" t="s">
        <v>164</v>
      </c>
      <c r="S10" t="s">
        <v>454</v>
      </c>
      <c r="T10" t="s">
        <v>36</v>
      </c>
      <c r="V10">
        <v>-18.96</v>
      </c>
      <c r="W10" t="s">
        <v>29</v>
      </c>
      <c r="AA10" t="s">
        <v>455</v>
      </c>
    </row>
    <row r="11" spans="1:27" x14ac:dyDescent="0.25">
      <c r="A11" t="s">
        <v>27</v>
      </c>
      <c r="B11">
        <v>2</v>
      </c>
      <c r="C11" s="1">
        <v>45784</v>
      </c>
      <c r="D11" s="1">
        <v>45784</v>
      </c>
      <c r="E11" t="s">
        <v>456</v>
      </c>
      <c r="G11" t="s">
        <v>29</v>
      </c>
      <c r="H11">
        <v>90.88</v>
      </c>
      <c r="I11" t="s">
        <v>30</v>
      </c>
      <c r="J11" t="s">
        <v>457</v>
      </c>
      <c r="K11" t="s">
        <v>49</v>
      </c>
      <c r="P11" t="s">
        <v>50</v>
      </c>
      <c r="Q11" t="s">
        <v>51</v>
      </c>
      <c r="R11" t="s">
        <v>458</v>
      </c>
      <c r="S11" t="s">
        <v>459</v>
      </c>
      <c r="T11" t="s">
        <v>36</v>
      </c>
      <c r="V11">
        <v>90.88</v>
      </c>
      <c r="W11" t="s">
        <v>29</v>
      </c>
      <c r="AA11" t="s">
        <v>460</v>
      </c>
    </row>
    <row r="12" spans="1:27" x14ac:dyDescent="0.25">
      <c r="A12" t="s">
        <v>27</v>
      </c>
      <c r="B12">
        <v>2</v>
      </c>
      <c r="C12" s="1">
        <v>45784</v>
      </c>
      <c r="D12" s="1">
        <v>45784</v>
      </c>
      <c r="E12" t="s">
        <v>461</v>
      </c>
      <c r="G12" t="s">
        <v>29</v>
      </c>
      <c r="H12" s="15">
        <v>-184.77</v>
      </c>
      <c r="I12" s="15" t="s">
        <v>38</v>
      </c>
      <c r="J12" s="15" t="s">
        <v>462</v>
      </c>
      <c r="K12" s="15" t="s">
        <v>185</v>
      </c>
      <c r="N12" t="s">
        <v>186</v>
      </c>
      <c r="O12">
        <v>31254854</v>
      </c>
      <c r="P12" t="s">
        <v>187</v>
      </c>
      <c r="Q12" t="s">
        <v>188</v>
      </c>
      <c r="R12" t="s">
        <v>463</v>
      </c>
      <c r="S12" t="s">
        <v>464</v>
      </c>
      <c r="T12" t="s">
        <v>36</v>
      </c>
      <c r="V12">
        <v>-184.77</v>
      </c>
      <c r="W12" t="s">
        <v>29</v>
      </c>
      <c r="AA12" t="s">
        <v>465</v>
      </c>
    </row>
    <row r="13" spans="1:27" x14ac:dyDescent="0.25">
      <c r="A13" t="s">
        <v>27</v>
      </c>
      <c r="B13">
        <v>2</v>
      </c>
      <c r="C13" s="1">
        <v>45783</v>
      </c>
      <c r="D13" s="1">
        <v>45783</v>
      </c>
      <c r="E13" t="s">
        <v>466</v>
      </c>
      <c r="F13" t="s">
        <v>467</v>
      </c>
      <c r="G13" t="s">
        <v>29</v>
      </c>
      <c r="H13" s="15">
        <v>-58.8</v>
      </c>
      <c r="I13" s="15" t="s">
        <v>79</v>
      </c>
      <c r="J13" s="15" t="s">
        <v>468</v>
      </c>
      <c r="K13" s="15" t="s">
        <v>114</v>
      </c>
      <c r="P13" t="s">
        <v>115</v>
      </c>
      <c r="Q13" t="s">
        <v>116</v>
      </c>
      <c r="T13" t="s">
        <v>36</v>
      </c>
      <c r="V13">
        <v>-58.8</v>
      </c>
      <c r="AA13" t="s">
        <v>469</v>
      </c>
    </row>
    <row r="14" spans="1:27" x14ac:dyDescent="0.25">
      <c r="A14" t="s">
        <v>27</v>
      </c>
      <c r="B14">
        <v>1</v>
      </c>
      <c r="C14" s="1">
        <v>45783</v>
      </c>
      <c r="D14" s="1">
        <v>45783</v>
      </c>
      <c r="E14" t="s">
        <v>470</v>
      </c>
      <c r="G14" t="s">
        <v>29</v>
      </c>
      <c r="H14" s="15">
        <v>-179.83</v>
      </c>
      <c r="I14" s="15" t="s">
        <v>38</v>
      </c>
      <c r="J14" s="15" t="s">
        <v>471</v>
      </c>
      <c r="K14" s="15" t="s">
        <v>59</v>
      </c>
      <c r="N14" t="s">
        <v>60</v>
      </c>
      <c r="O14" t="s">
        <v>42</v>
      </c>
      <c r="P14" t="s">
        <v>61</v>
      </c>
      <c r="Q14" t="s">
        <v>44</v>
      </c>
      <c r="R14" t="s">
        <v>472</v>
      </c>
      <c r="S14" t="s">
        <v>473</v>
      </c>
      <c r="T14" t="s">
        <v>36</v>
      </c>
      <c r="V14">
        <v>-179.83</v>
      </c>
      <c r="W14" t="s">
        <v>29</v>
      </c>
      <c r="AA14" t="s">
        <v>474</v>
      </c>
    </row>
    <row r="15" spans="1:27" x14ac:dyDescent="0.25">
      <c r="A15" t="s">
        <v>27</v>
      </c>
      <c r="B15">
        <v>2</v>
      </c>
      <c r="C15" s="1">
        <v>45783</v>
      </c>
      <c r="D15" s="1">
        <v>45783</v>
      </c>
      <c r="E15" t="s">
        <v>475</v>
      </c>
      <c r="G15" t="s">
        <v>29</v>
      </c>
      <c r="H15" s="15">
        <v>-10.99</v>
      </c>
      <c r="I15" s="15" t="s">
        <v>38</v>
      </c>
      <c r="J15" s="15" t="s">
        <v>476</v>
      </c>
      <c r="K15" s="15" t="s">
        <v>154</v>
      </c>
      <c r="N15" t="s">
        <v>155</v>
      </c>
      <c r="O15" t="s">
        <v>156</v>
      </c>
      <c r="P15" t="s">
        <v>157</v>
      </c>
      <c r="Q15" t="s">
        <v>158</v>
      </c>
      <c r="R15">
        <v>1041937064340</v>
      </c>
      <c r="S15" t="s">
        <v>477</v>
      </c>
      <c r="T15" t="s">
        <v>36</v>
      </c>
      <c r="V15">
        <v>-10.99</v>
      </c>
      <c r="W15" t="s">
        <v>29</v>
      </c>
      <c r="AA15" t="s">
        <v>478</v>
      </c>
    </row>
    <row r="16" spans="1:27" x14ac:dyDescent="0.25">
      <c r="A16" t="s">
        <v>27</v>
      </c>
      <c r="B16">
        <v>1</v>
      </c>
      <c r="C16" s="1">
        <v>45782</v>
      </c>
      <c r="D16" s="1">
        <v>45782</v>
      </c>
      <c r="E16" t="s">
        <v>479</v>
      </c>
      <c r="G16" t="s">
        <v>29</v>
      </c>
      <c r="H16" s="2">
        <v>1221.8699999999999</v>
      </c>
      <c r="I16" t="s">
        <v>123</v>
      </c>
      <c r="J16" t="s">
        <v>480</v>
      </c>
      <c r="K16" t="s">
        <v>199</v>
      </c>
      <c r="P16" t="s">
        <v>200</v>
      </c>
      <c r="Q16" t="s">
        <v>201</v>
      </c>
      <c r="R16">
        <v>1601467788</v>
      </c>
      <c r="S16" t="s">
        <v>481</v>
      </c>
      <c r="T16" t="s">
        <v>36</v>
      </c>
      <c r="V16" s="2">
        <v>1221.8699999999999</v>
      </c>
      <c r="W16" t="s">
        <v>29</v>
      </c>
      <c r="AA16" t="s">
        <v>482</v>
      </c>
    </row>
    <row r="17" spans="1:27" x14ac:dyDescent="0.25">
      <c r="A17" t="s">
        <v>27</v>
      </c>
      <c r="B17">
        <v>1</v>
      </c>
      <c r="C17" s="1">
        <v>45782</v>
      </c>
      <c r="D17" s="1">
        <v>45782</v>
      </c>
      <c r="E17" t="s">
        <v>483</v>
      </c>
      <c r="F17">
        <v>70606080414</v>
      </c>
      <c r="G17" t="s">
        <v>29</v>
      </c>
      <c r="H17" s="15">
        <v>-95.9</v>
      </c>
      <c r="I17" s="15" t="s">
        <v>38</v>
      </c>
      <c r="J17" s="15" t="s">
        <v>484</v>
      </c>
      <c r="K17" s="15" t="s">
        <v>177</v>
      </c>
      <c r="N17" t="s">
        <v>178</v>
      </c>
      <c r="O17">
        <v>1429773</v>
      </c>
      <c r="P17" t="s">
        <v>179</v>
      </c>
      <c r="Q17" t="s">
        <v>180</v>
      </c>
      <c r="R17">
        <v>70606080414</v>
      </c>
      <c r="S17" t="s">
        <v>485</v>
      </c>
      <c r="T17" t="s">
        <v>36</v>
      </c>
      <c r="V17">
        <v>-95.9</v>
      </c>
      <c r="W17" t="s">
        <v>29</v>
      </c>
      <c r="Y17" t="s">
        <v>182</v>
      </c>
      <c r="AA17" t="s">
        <v>486</v>
      </c>
    </row>
    <row r="18" spans="1:27" x14ac:dyDescent="0.25">
      <c r="A18" t="s">
        <v>27</v>
      </c>
      <c r="B18">
        <v>1</v>
      </c>
      <c r="C18" s="1">
        <v>45779</v>
      </c>
      <c r="D18" s="1">
        <v>45779</v>
      </c>
      <c r="E18" t="s">
        <v>487</v>
      </c>
      <c r="G18" t="s">
        <v>29</v>
      </c>
      <c r="H18" s="16">
        <v>-1500</v>
      </c>
      <c r="I18" s="15" t="s">
        <v>147</v>
      </c>
      <c r="J18" s="15" t="s">
        <v>488</v>
      </c>
      <c r="K18" s="15" t="s">
        <v>218</v>
      </c>
      <c r="P18" t="s">
        <v>219</v>
      </c>
      <c r="Q18" t="s">
        <v>104</v>
      </c>
      <c r="T18" t="s">
        <v>36</v>
      </c>
      <c r="V18" s="2">
        <v>-1500</v>
      </c>
      <c r="AA18">
        <v>4.4770250501999999E+27</v>
      </c>
    </row>
    <row r="19" spans="1:27" x14ac:dyDescent="0.25">
      <c r="A19" t="s">
        <v>27</v>
      </c>
      <c r="B19">
        <v>1</v>
      </c>
      <c r="C19" s="1">
        <v>45779</v>
      </c>
      <c r="D19" s="1">
        <v>45779</v>
      </c>
      <c r="E19" t="s">
        <v>489</v>
      </c>
      <c r="G19" t="s">
        <v>29</v>
      </c>
      <c r="H19" s="16">
        <v>-1119</v>
      </c>
      <c r="I19" s="15" t="s">
        <v>227</v>
      </c>
      <c r="J19" s="15" t="s">
        <v>490</v>
      </c>
      <c r="K19" s="15" t="s">
        <v>229</v>
      </c>
      <c r="N19" t="s">
        <v>230</v>
      </c>
      <c r="O19" t="s">
        <v>231</v>
      </c>
      <c r="P19" t="s">
        <v>232</v>
      </c>
      <c r="Q19" t="s">
        <v>233</v>
      </c>
      <c r="S19" t="s">
        <v>234</v>
      </c>
      <c r="T19" t="s">
        <v>36</v>
      </c>
      <c r="V19" s="2">
        <v>-1119</v>
      </c>
      <c r="AA19">
        <v>4.4770250501999999E+27</v>
      </c>
    </row>
    <row r="20" spans="1:27" x14ac:dyDescent="0.25">
      <c r="A20" t="s">
        <v>27</v>
      </c>
      <c r="B20">
        <v>1</v>
      </c>
      <c r="C20" s="1">
        <v>45779</v>
      </c>
      <c r="D20" s="1">
        <v>45779</v>
      </c>
      <c r="E20" t="s">
        <v>491</v>
      </c>
      <c r="G20" t="s">
        <v>29</v>
      </c>
      <c r="H20" s="15">
        <v>-96.17</v>
      </c>
      <c r="I20" s="15" t="s">
        <v>38</v>
      </c>
      <c r="J20" s="15" t="s">
        <v>492</v>
      </c>
      <c r="K20" s="15" t="s">
        <v>241</v>
      </c>
      <c r="N20" t="s">
        <v>242</v>
      </c>
      <c r="O20" t="s">
        <v>243</v>
      </c>
      <c r="P20" t="s">
        <v>244</v>
      </c>
      <c r="Q20" t="s">
        <v>163</v>
      </c>
      <c r="R20" t="s">
        <v>493</v>
      </c>
      <c r="S20" t="s">
        <v>494</v>
      </c>
      <c r="T20" t="s">
        <v>36</v>
      </c>
      <c r="V20">
        <v>-96.17</v>
      </c>
      <c r="W20" t="s">
        <v>29</v>
      </c>
      <c r="AA20" t="s">
        <v>495</v>
      </c>
    </row>
  </sheetData>
  <autoFilter ref="A1:AA1" xr:uid="{00000000-0001-0000-0200-000000000000}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6"/>
  <sheetViews>
    <sheetView topLeftCell="D3" workbookViewId="0">
      <selection activeCell="G22" sqref="G22"/>
    </sheetView>
  </sheetViews>
  <sheetFormatPr baseColWidth="10" defaultRowHeight="15" x14ac:dyDescent="0.25"/>
  <cols>
    <col min="5" max="5" width="22.140625" customWidth="1"/>
    <col min="6" max="6" width="33.42578125" customWidth="1"/>
    <col min="10" max="10" width="255.7109375" bestFit="1" customWidth="1"/>
    <col min="11" max="11" width="35.4257812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27</v>
      </c>
      <c r="B2">
        <v>2</v>
      </c>
      <c r="C2" s="1">
        <v>45838</v>
      </c>
      <c r="D2" s="1">
        <v>45838</v>
      </c>
      <c r="E2" s="15" t="s">
        <v>281</v>
      </c>
      <c r="F2" s="15"/>
      <c r="G2" s="15" t="s">
        <v>29</v>
      </c>
      <c r="H2" s="15">
        <v>-288.14</v>
      </c>
      <c r="I2" s="15" t="s">
        <v>282</v>
      </c>
      <c r="J2" s="15" t="s">
        <v>283</v>
      </c>
      <c r="K2" s="15"/>
      <c r="L2" s="15"/>
      <c r="M2" s="15"/>
      <c r="T2" t="s">
        <v>36</v>
      </c>
    </row>
    <row r="3" spans="1:27" x14ac:dyDescent="0.25">
      <c r="A3" t="s">
        <v>27</v>
      </c>
      <c r="B3">
        <v>2</v>
      </c>
      <c r="C3" s="1">
        <v>45834</v>
      </c>
      <c r="D3" s="1">
        <v>45834</v>
      </c>
      <c r="E3" s="15" t="s">
        <v>284</v>
      </c>
      <c r="F3" s="15"/>
      <c r="G3" s="15" t="s">
        <v>29</v>
      </c>
      <c r="H3" s="16">
        <v>-1000</v>
      </c>
      <c r="I3" s="15" t="s">
        <v>79</v>
      </c>
      <c r="J3" s="15" t="s">
        <v>285</v>
      </c>
      <c r="K3" s="15" t="s">
        <v>81</v>
      </c>
      <c r="L3" s="15"/>
      <c r="P3" t="s">
        <v>82</v>
      </c>
      <c r="Q3" t="s">
        <v>83</v>
      </c>
      <c r="T3" t="s">
        <v>36</v>
      </c>
      <c r="V3" s="2">
        <v>-1000</v>
      </c>
      <c r="AA3" t="s">
        <v>286</v>
      </c>
    </row>
    <row r="4" spans="1:27" x14ac:dyDescent="0.25">
      <c r="A4" t="s">
        <v>27</v>
      </c>
      <c r="B4">
        <v>2</v>
      </c>
      <c r="C4" s="1">
        <v>45833</v>
      </c>
      <c r="D4" s="1">
        <v>45833</v>
      </c>
      <c r="E4" t="s">
        <v>287</v>
      </c>
      <c r="G4" t="s">
        <v>29</v>
      </c>
      <c r="H4">
        <v>170.61</v>
      </c>
      <c r="I4" t="s">
        <v>30</v>
      </c>
      <c r="J4" t="s">
        <v>288</v>
      </c>
      <c r="K4" t="s">
        <v>49</v>
      </c>
      <c r="P4" t="s">
        <v>50</v>
      </c>
      <c r="Q4" t="s">
        <v>51</v>
      </c>
      <c r="R4" t="s">
        <v>289</v>
      </c>
      <c r="S4" t="s">
        <v>290</v>
      </c>
      <c r="T4" t="s">
        <v>36</v>
      </c>
      <c r="V4">
        <v>170.61</v>
      </c>
      <c r="W4" t="s">
        <v>29</v>
      </c>
      <c r="AA4" t="s">
        <v>291</v>
      </c>
    </row>
    <row r="5" spans="1:27" x14ac:dyDescent="0.25">
      <c r="A5" t="s">
        <v>27</v>
      </c>
      <c r="B5">
        <v>2</v>
      </c>
      <c r="C5" s="1">
        <v>45828</v>
      </c>
      <c r="D5" s="1">
        <v>45828</v>
      </c>
      <c r="E5" s="15" t="s">
        <v>292</v>
      </c>
      <c r="F5" s="15"/>
      <c r="G5" s="15" t="s">
        <v>29</v>
      </c>
      <c r="H5" s="15">
        <v>-43.98</v>
      </c>
      <c r="I5" s="15" t="s">
        <v>173</v>
      </c>
      <c r="J5" s="15" t="s">
        <v>293</v>
      </c>
      <c r="K5" s="15"/>
      <c r="L5" s="15"/>
      <c r="T5" t="s">
        <v>36</v>
      </c>
    </row>
    <row r="6" spans="1:27" x14ac:dyDescent="0.25">
      <c r="A6" t="s">
        <v>27</v>
      </c>
      <c r="B6">
        <v>2</v>
      </c>
      <c r="C6" s="1">
        <v>45826</v>
      </c>
      <c r="D6" s="1">
        <v>45826</v>
      </c>
      <c r="E6" t="s">
        <v>294</v>
      </c>
      <c r="G6" t="s">
        <v>29</v>
      </c>
      <c r="H6">
        <v>290.06</v>
      </c>
      <c r="I6" t="s">
        <v>30</v>
      </c>
      <c r="J6" t="s">
        <v>295</v>
      </c>
      <c r="K6" t="s">
        <v>49</v>
      </c>
      <c r="P6" t="s">
        <v>50</v>
      </c>
      <c r="Q6" t="s">
        <v>51</v>
      </c>
      <c r="R6" t="s">
        <v>296</v>
      </c>
      <c r="S6" t="s">
        <v>297</v>
      </c>
      <c r="T6" t="s">
        <v>36</v>
      </c>
      <c r="V6">
        <v>290.06</v>
      </c>
      <c r="W6" t="s">
        <v>29</v>
      </c>
      <c r="AA6" t="s">
        <v>298</v>
      </c>
    </row>
    <row r="7" spans="1:27" x14ac:dyDescent="0.25">
      <c r="A7" t="s">
        <v>27</v>
      </c>
      <c r="B7">
        <v>2</v>
      </c>
      <c r="C7" s="1">
        <v>45825</v>
      </c>
      <c r="D7" s="1">
        <v>45825</v>
      </c>
      <c r="E7" s="15" t="s">
        <v>299</v>
      </c>
      <c r="F7" s="15">
        <v>95506333</v>
      </c>
      <c r="G7" s="15" t="s">
        <v>29</v>
      </c>
      <c r="H7" s="15">
        <v>-134.54</v>
      </c>
      <c r="I7" s="15" t="s">
        <v>79</v>
      </c>
      <c r="J7" s="15" t="s">
        <v>300</v>
      </c>
      <c r="K7" s="15" t="s">
        <v>301</v>
      </c>
      <c r="L7" s="15"/>
      <c r="P7" t="s">
        <v>302</v>
      </c>
      <c r="Q7" t="s">
        <v>83</v>
      </c>
      <c r="T7" t="s">
        <v>36</v>
      </c>
      <c r="V7">
        <v>-134.54</v>
      </c>
      <c r="AA7" t="s">
        <v>303</v>
      </c>
    </row>
    <row r="8" spans="1:27" x14ac:dyDescent="0.25">
      <c r="A8" t="s">
        <v>27</v>
      </c>
      <c r="B8">
        <v>2</v>
      </c>
      <c r="C8" s="1">
        <v>45825</v>
      </c>
      <c r="D8" s="1">
        <v>45824</v>
      </c>
      <c r="E8" s="15" t="s">
        <v>304</v>
      </c>
      <c r="F8" s="15"/>
      <c r="G8" s="15" t="s">
        <v>29</v>
      </c>
      <c r="H8" s="15">
        <v>-19.989999999999998</v>
      </c>
      <c r="I8" s="15" t="s">
        <v>173</v>
      </c>
      <c r="J8" s="15" t="s">
        <v>305</v>
      </c>
      <c r="K8" s="15"/>
      <c r="T8" t="s">
        <v>36</v>
      </c>
    </row>
    <row r="9" spans="1:27" x14ac:dyDescent="0.25">
      <c r="A9" t="s">
        <v>27</v>
      </c>
      <c r="B9">
        <v>2</v>
      </c>
      <c r="C9" s="1">
        <v>45821</v>
      </c>
      <c r="D9" s="1">
        <v>45821</v>
      </c>
      <c r="E9" s="15" t="s">
        <v>306</v>
      </c>
      <c r="F9" s="15"/>
      <c r="G9" s="15" t="s">
        <v>29</v>
      </c>
      <c r="H9" s="15">
        <v>-33.020000000000003</v>
      </c>
      <c r="I9" s="15" t="s">
        <v>38</v>
      </c>
      <c r="J9" s="15" t="s">
        <v>307</v>
      </c>
      <c r="K9" s="15" t="s">
        <v>59</v>
      </c>
      <c r="L9" s="15"/>
      <c r="N9" t="s">
        <v>60</v>
      </c>
      <c r="O9" t="s">
        <v>42</v>
      </c>
      <c r="P9" t="s">
        <v>61</v>
      </c>
      <c r="Q9" t="s">
        <v>44</v>
      </c>
      <c r="R9" t="s">
        <v>308</v>
      </c>
      <c r="S9" t="s">
        <v>309</v>
      </c>
      <c r="T9" t="s">
        <v>36</v>
      </c>
      <c r="V9">
        <v>-33.020000000000003</v>
      </c>
      <c r="W9" t="s">
        <v>29</v>
      </c>
      <c r="AA9" t="s">
        <v>310</v>
      </c>
    </row>
    <row r="10" spans="1:27" x14ac:dyDescent="0.25">
      <c r="A10" t="s">
        <v>27</v>
      </c>
      <c r="B10">
        <v>2</v>
      </c>
      <c r="C10" s="1">
        <v>45820</v>
      </c>
      <c r="D10" s="1">
        <v>45819</v>
      </c>
      <c r="E10" s="15" t="s">
        <v>311</v>
      </c>
      <c r="F10" s="15"/>
      <c r="G10" s="15" t="s">
        <v>29</v>
      </c>
      <c r="H10" s="15">
        <v>-42.44</v>
      </c>
      <c r="I10" s="15" t="s">
        <v>55</v>
      </c>
      <c r="J10" s="15" t="s">
        <v>312</v>
      </c>
      <c r="K10" s="15"/>
      <c r="L10" s="15"/>
      <c r="T10" t="s">
        <v>36</v>
      </c>
    </row>
    <row r="11" spans="1:27" x14ac:dyDescent="0.25">
      <c r="A11" t="s">
        <v>27</v>
      </c>
      <c r="B11">
        <v>2</v>
      </c>
      <c r="C11" s="1">
        <v>45820</v>
      </c>
      <c r="D11" s="1">
        <v>45820</v>
      </c>
      <c r="E11" s="15" t="s">
        <v>313</v>
      </c>
      <c r="F11" s="15"/>
      <c r="G11" s="15" t="s">
        <v>29</v>
      </c>
      <c r="H11" s="15">
        <v>-18.14</v>
      </c>
      <c r="I11" s="15" t="s">
        <v>38</v>
      </c>
      <c r="J11" s="15" t="s">
        <v>314</v>
      </c>
      <c r="K11" s="15" t="s">
        <v>59</v>
      </c>
      <c r="L11" s="15"/>
      <c r="N11" t="s">
        <v>60</v>
      </c>
      <c r="O11" t="s">
        <v>42</v>
      </c>
      <c r="P11" t="s">
        <v>61</v>
      </c>
      <c r="Q11" t="s">
        <v>44</v>
      </c>
      <c r="R11" t="s">
        <v>315</v>
      </c>
      <c r="S11" t="s">
        <v>316</v>
      </c>
      <c r="T11" t="s">
        <v>36</v>
      </c>
      <c r="V11">
        <v>-18.14</v>
      </c>
      <c r="W11" t="s">
        <v>29</v>
      </c>
      <c r="AA11" t="s">
        <v>317</v>
      </c>
    </row>
    <row r="12" spans="1:27" x14ac:dyDescent="0.25">
      <c r="A12" t="s">
        <v>27</v>
      </c>
      <c r="B12">
        <v>2</v>
      </c>
      <c r="C12" s="1">
        <v>45820</v>
      </c>
      <c r="D12" s="1">
        <v>45820</v>
      </c>
      <c r="E12" s="15" t="s">
        <v>318</v>
      </c>
      <c r="F12" s="15"/>
      <c r="G12" s="15" t="s">
        <v>29</v>
      </c>
      <c r="H12" s="15">
        <v>-18.96</v>
      </c>
      <c r="I12" s="15" t="s">
        <v>38</v>
      </c>
      <c r="J12" s="15" t="s">
        <v>319</v>
      </c>
      <c r="K12" s="15" t="s">
        <v>120</v>
      </c>
      <c r="L12" s="15"/>
      <c r="N12" t="s">
        <v>162</v>
      </c>
      <c r="O12">
        <v>57216</v>
      </c>
      <c r="P12" t="s">
        <v>121</v>
      </c>
      <c r="Q12" t="s">
        <v>163</v>
      </c>
      <c r="R12" t="s">
        <v>164</v>
      </c>
      <c r="S12" t="s">
        <v>320</v>
      </c>
      <c r="T12" t="s">
        <v>36</v>
      </c>
      <c r="V12">
        <v>-18.96</v>
      </c>
      <c r="W12" t="s">
        <v>29</v>
      </c>
      <c r="AA12" t="s">
        <v>321</v>
      </c>
    </row>
    <row r="13" spans="1:27" x14ac:dyDescent="0.25">
      <c r="A13" t="s">
        <v>27</v>
      </c>
      <c r="B13">
        <v>2</v>
      </c>
      <c r="C13" s="1">
        <v>45818</v>
      </c>
      <c r="D13" s="1">
        <v>45818</v>
      </c>
      <c r="E13" s="15" t="s">
        <v>322</v>
      </c>
      <c r="F13" s="15" t="s">
        <v>323</v>
      </c>
      <c r="G13" s="15" t="s">
        <v>29</v>
      </c>
      <c r="H13" s="17">
        <f>Kostenüberblick!E18-567</f>
        <v>0</v>
      </c>
      <c r="I13" s="15" t="s">
        <v>79</v>
      </c>
      <c r="J13" s="15" t="s">
        <v>324</v>
      </c>
      <c r="K13" s="15" t="s">
        <v>102</v>
      </c>
      <c r="P13" t="s">
        <v>103</v>
      </c>
      <c r="Q13" t="s">
        <v>104</v>
      </c>
      <c r="T13" t="s">
        <v>36</v>
      </c>
      <c r="V13">
        <v>-567</v>
      </c>
      <c r="AA13" t="s">
        <v>325</v>
      </c>
    </row>
    <row r="14" spans="1:27" x14ac:dyDescent="0.25">
      <c r="A14" t="s">
        <v>27</v>
      </c>
      <c r="B14">
        <v>2</v>
      </c>
      <c r="C14" s="1">
        <v>45818</v>
      </c>
      <c r="D14" s="1">
        <v>45818</v>
      </c>
      <c r="E14" t="s">
        <v>326</v>
      </c>
      <c r="G14" t="s">
        <v>29</v>
      </c>
      <c r="H14" s="2">
        <v>1031</v>
      </c>
      <c r="I14" t="s">
        <v>130</v>
      </c>
      <c r="J14" t="s">
        <v>327</v>
      </c>
      <c r="T14" t="s">
        <v>36</v>
      </c>
    </row>
    <row r="15" spans="1:27" x14ac:dyDescent="0.25">
      <c r="A15" t="s">
        <v>27</v>
      </c>
      <c r="B15">
        <v>2</v>
      </c>
      <c r="C15" s="1">
        <v>45818</v>
      </c>
      <c r="D15" s="1">
        <v>45818</v>
      </c>
      <c r="E15" s="15" t="s">
        <v>328</v>
      </c>
      <c r="F15" s="15"/>
      <c r="G15" s="15" t="s">
        <v>29</v>
      </c>
      <c r="H15" s="15">
        <v>-8.99</v>
      </c>
      <c r="I15" s="15" t="s">
        <v>38</v>
      </c>
      <c r="J15" s="15" t="s">
        <v>329</v>
      </c>
      <c r="K15" s="15" t="s">
        <v>154</v>
      </c>
      <c r="L15" s="15"/>
      <c r="N15" t="s">
        <v>155</v>
      </c>
      <c r="O15" t="s">
        <v>156</v>
      </c>
      <c r="P15" t="s">
        <v>157</v>
      </c>
      <c r="Q15" t="s">
        <v>158</v>
      </c>
      <c r="R15">
        <v>1042743840850</v>
      </c>
      <c r="S15" t="s">
        <v>330</v>
      </c>
      <c r="T15" t="s">
        <v>36</v>
      </c>
      <c r="V15">
        <v>-8.99</v>
      </c>
      <c r="W15" t="s">
        <v>29</v>
      </c>
      <c r="AA15" t="s">
        <v>331</v>
      </c>
    </row>
    <row r="16" spans="1:27" x14ac:dyDescent="0.25">
      <c r="A16" t="s">
        <v>27</v>
      </c>
      <c r="B16">
        <v>2</v>
      </c>
      <c r="C16" s="1">
        <v>45818</v>
      </c>
      <c r="D16" s="1">
        <v>45818</v>
      </c>
      <c r="E16" s="15" t="s">
        <v>332</v>
      </c>
      <c r="F16" s="15" t="s">
        <v>333</v>
      </c>
      <c r="G16" s="15" t="s">
        <v>29</v>
      </c>
      <c r="H16" s="15">
        <v>-188.78</v>
      </c>
      <c r="I16" s="15" t="s">
        <v>79</v>
      </c>
      <c r="J16" s="15" t="s">
        <v>334</v>
      </c>
      <c r="K16" s="15" t="s">
        <v>114</v>
      </c>
      <c r="L16" s="15"/>
      <c r="P16" t="s">
        <v>115</v>
      </c>
      <c r="Q16" t="s">
        <v>116</v>
      </c>
      <c r="T16" t="s">
        <v>36</v>
      </c>
      <c r="V16">
        <v>-188.78</v>
      </c>
      <c r="AA16" t="s">
        <v>335</v>
      </c>
    </row>
    <row r="17" spans="1:27" x14ac:dyDescent="0.25">
      <c r="A17" t="s">
        <v>27</v>
      </c>
      <c r="B17">
        <v>2</v>
      </c>
      <c r="C17" s="1">
        <v>45818</v>
      </c>
      <c r="D17" s="1">
        <v>45818</v>
      </c>
      <c r="E17" s="15" t="s">
        <v>336</v>
      </c>
      <c r="F17" s="15">
        <v>400273829501</v>
      </c>
      <c r="G17" s="15" t="s">
        <v>29</v>
      </c>
      <c r="H17" s="15">
        <v>-105</v>
      </c>
      <c r="I17" s="15" t="s">
        <v>147</v>
      </c>
      <c r="J17" s="15" t="s">
        <v>337</v>
      </c>
      <c r="K17" s="15" t="s">
        <v>149</v>
      </c>
      <c r="L17" s="15"/>
      <c r="P17" t="s">
        <v>150</v>
      </c>
      <c r="Q17" t="s">
        <v>151</v>
      </c>
      <c r="T17" t="s">
        <v>36</v>
      </c>
      <c r="V17">
        <v>-105</v>
      </c>
      <c r="AA17">
        <v>4.4770250610000002E+27</v>
      </c>
    </row>
    <row r="18" spans="1:27" x14ac:dyDescent="0.25">
      <c r="A18" t="s">
        <v>27</v>
      </c>
      <c r="B18">
        <v>2</v>
      </c>
      <c r="C18" s="1">
        <v>45814</v>
      </c>
      <c r="D18" s="1">
        <v>45814</v>
      </c>
      <c r="E18" s="15" t="s">
        <v>338</v>
      </c>
      <c r="F18" s="15" t="s">
        <v>204</v>
      </c>
      <c r="G18" s="15" t="s">
        <v>29</v>
      </c>
      <c r="H18" s="15">
        <v>-86.37</v>
      </c>
      <c r="I18" s="15" t="s">
        <v>38</v>
      </c>
      <c r="J18" s="15" t="s">
        <v>339</v>
      </c>
      <c r="K18" s="15" t="s">
        <v>206</v>
      </c>
      <c r="L18" s="15"/>
      <c r="N18" t="s">
        <v>207</v>
      </c>
      <c r="O18" t="s">
        <v>208</v>
      </c>
      <c r="P18" t="s">
        <v>209</v>
      </c>
      <c r="Q18" t="s">
        <v>210</v>
      </c>
      <c r="R18" t="s">
        <v>340</v>
      </c>
      <c r="T18" t="s">
        <v>36</v>
      </c>
      <c r="V18">
        <v>-86.37</v>
      </c>
      <c r="W18" t="s">
        <v>29</v>
      </c>
      <c r="Y18" t="s">
        <v>182</v>
      </c>
      <c r="AA18" t="s">
        <v>341</v>
      </c>
    </row>
    <row r="19" spans="1:27" x14ac:dyDescent="0.25">
      <c r="A19" t="s">
        <v>27</v>
      </c>
      <c r="B19">
        <v>2</v>
      </c>
      <c r="C19" s="1">
        <v>45813</v>
      </c>
      <c r="D19" s="1">
        <v>45812</v>
      </c>
      <c r="E19" t="s">
        <v>342</v>
      </c>
      <c r="G19" t="s">
        <v>29</v>
      </c>
      <c r="H19">
        <v>673.31</v>
      </c>
      <c r="I19" t="s">
        <v>123</v>
      </c>
      <c r="J19" t="s">
        <v>343</v>
      </c>
      <c r="K19" t="s">
        <v>199</v>
      </c>
      <c r="P19" t="s">
        <v>200</v>
      </c>
      <c r="Q19" t="s">
        <v>201</v>
      </c>
      <c r="R19">
        <v>1633741625</v>
      </c>
      <c r="S19" t="s">
        <v>344</v>
      </c>
      <c r="T19" t="s">
        <v>36</v>
      </c>
      <c r="V19">
        <v>673.31</v>
      </c>
      <c r="W19" t="s">
        <v>29</v>
      </c>
      <c r="AA19" t="s">
        <v>345</v>
      </c>
    </row>
    <row r="20" spans="1:27" x14ac:dyDescent="0.25">
      <c r="A20" t="s">
        <v>27</v>
      </c>
      <c r="B20">
        <v>2</v>
      </c>
      <c r="C20" s="1">
        <v>45813</v>
      </c>
      <c r="D20" s="1">
        <v>45813</v>
      </c>
      <c r="E20" s="15" t="s">
        <v>346</v>
      </c>
      <c r="F20" s="15">
        <v>70210152032</v>
      </c>
      <c r="G20" s="15" t="s">
        <v>29</v>
      </c>
      <c r="H20" s="15">
        <v>-95.9</v>
      </c>
      <c r="I20" s="15" t="s">
        <v>38</v>
      </c>
      <c r="J20" s="15" t="s">
        <v>347</v>
      </c>
      <c r="K20" s="15" t="s">
        <v>177</v>
      </c>
      <c r="L20" s="15"/>
      <c r="N20" t="s">
        <v>178</v>
      </c>
      <c r="O20">
        <v>1429773</v>
      </c>
      <c r="P20" t="s">
        <v>179</v>
      </c>
      <c r="Q20" t="s">
        <v>180</v>
      </c>
      <c r="R20">
        <v>70210152032</v>
      </c>
      <c r="S20" t="s">
        <v>348</v>
      </c>
      <c r="T20" t="s">
        <v>36</v>
      </c>
      <c r="V20">
        <v>-95.9</v>
      </c>
      <c r="W20" t="s">
        <v>29</v>
      </c>
      <c r="Y20" t="s">
        <v>182</v>
      </c>
      <c r="AA20" t="s">
        <v>349</v>
      </c>
    </row>
    <row r="21" spans="1:27" x14ac:dyDescent="0.25">
      <c r="A21" t="s">
        <v>27</v>
      </c>
      <c r="B21">
        <v>2</v>
      </c>
      <c r="C21" s="1">
        <v>45813</v>
      </c>
      <c r="D21" s="1">
        <v>45813</v>
      </c>
      <c r="E21" s="15" t="s">
        <v>350</v>
      </c>
      <c r="F21" s="15"/>
      <c r="G21" s="15" t="s">
        <v>29</v>
      </c>
      <c r="H21" s="15">
        <v>-131.63999999999999</v>
      </c>
      <c r="I21" s="15" t="s">
        <v>38</v>
      </c>
      <c r="J21" s="15" t="s">
        <v>351</v>
      </c>
      <c r="K21" s="15" t="s">
        <v>185</v>
      </c>
      <c r="L21" s="15"/>
      <c r="N21" t="s">
        <v>186</v>
      </c>
      <c r="O21">
        <v>31254854</v>
      </c>
      <c r="P21" t="s">
        <v>187</v>
      </c>
      <c r="Q21" t="s">
        <v>188</v>
      </c>
      <c r="R21" t="s">
        <v>352</v>
      </c>
      <c r="S21" t="s">
        <v>353</v>
      </c>
      <c r="T21" t="s">
        <v>36</v>
      </c>
      <c r="V21">
        <v>-131.63999999999999</v>
      </c>
      <c r="W21" t="s">
        <v>29</v>
      </c>
      <c r="AA21" t="s">
        <v>354</v>
      </c>
    </row>
    <row r="22" spans="1:27" x14ac:dyDescent="0.25">
      <c r="A22" t="s">
        <v>27</v>
      </c>
      <c r="B22">
        <v>2</v>
      </c>
      <c r="C22" s="1">
        <v>45812</v>
      </c>
      <c r="D22" s="1">
        <v>45812</v>
      </c>
      <c r="E22" s="15" t="s">
        <v>355</v>
      </c>
      <c r="F22" s="15" t="s">
        <v>356</v>
      </c>
      <c r="G22" s="15" t="s">
        <v>29</v>
      </c>
      <c r="H22" s="15">
        <v>-444</v>
      </c>
      <c r="I22" s="15" t="s">
        <v>79</v>
      </c>
      <c r="J22" s="15" t="s">
        <v>357</v>
      </c>
      <c r="K22" s="15" t="s">
        <v>218</v>
      </c>
      <c r="L22" s="15"/>
      <c r="P22" t="s">
        <v>219</v>
      </c>
      <c r="Q22" t="s">
        <v>104</v>
      </c>
      <c r="T22" t="s">
        <v>36</v>
      </c>
      <c r="V22">
        <v>-444</v>
      </c>
      <c r="AA22" t="s">
        <v>358</v>
      </c>
    </row>
    <row r="23" spans="1:27" x14ac:dyDescent="0.25">
      <c r="A23" t="s">
        <v>27</v>
      </c>
      <c r="B23">
        <v>2</v>
      </c>
      <c r="C23" s="1">
        <v>45812</v>
      </c>
      <c r="D23" s="1">
        <v>45812</v>
      </c>
      <c r="E23" s="15" t="s">
        <v>359</v>
      </c>
      <c r="F23" s="15"/>
      <c r="G23" s="15" t="s">
        <v>29</v>
      </c>
      <c r="H23" s="15">
        <v>-10.99</v>
      </c>
      <c r="I23" s="15" t="s">
        <v>38</v>
      </c>
      <c r="J23" s="15" t="s">
        <v>360</v>
      </c>
      <c r="K23" s="15">
        <v>0</v>
      </c>
      <c r="L23" s="15"/>
      <c r="N23" t="s">
        <v>155</v>
      </c>
      <c r="O23" t="s">
        <v>156</v>
      </c>
      <c r="P23" t="s">
        <v>157</v>
      </c>
      <c r="Q23" t="s">
        <v>158</v>
      </c>
      <c r="R23">
        <v>1042607190071</v>
      </c>
      <c r="S23" t="s">
        <v>361</v>
      </c>
      <c r="T23" t="s">
        <v>36</v>
      </c>
      <c r="V23">
        <v>-10.99</v>
      </c>
      <c r="W23" t="s">
        <v>29</v>
      </c>
      <c r="AA23" t="s">
        <v>362</v>
      </c>
    </row>
    <row r="24" spans="1:27" x14ac:dyDescent="0.25">
      <c r="A24" t="s">
        <v>27</v>
      </c>
      <c r="B24">
        <v>2</v>
      </c>
      <c r="C24" s="1">
        <v>45811</v>
      </c>
      <c r="D24" s="1">
        <v>45811</v>
      </c>
      <c r="E24" t="s">
        <v>363</v>
      </c>
      <c r="G24" t="s">
        <v>29</v>
      </c>
      <c r="H24">
        <v>0</v>
      </c>
      <c r="I24" t="s">
        <v>364</v>
      </c>
      <c r="J24" t="s">
        <v>365</v>
      </c>
      <c r="T24" t="s">
        <v>36</v>
      </c>
    </row>
    <row r="25" spans="1:27" x14ac:dyDescent="0.25">
      <c r="A25" t="s">
        <v>27</v>
      </c>
      <c r="B25">
        <v>2</v>
      </c>
      <c r="C25" s="1">
        <v>45811</v>
      </c>
      <c r="D25" s="1">
        <v>45810</v>
      </c>
      <c r="E25" s="15" t="s">
        <v>366</v>
      </c>
      <c r="F25" s="15"/>
      <c r="G25" s="15" t="s">
        <v>29</v>
      </c>
      <c r="H25" s="15">
        <v>-80</v>
      </c>
      <c r="I25" s="15" t="s">
        <v>55</v>
      </c>
      <c r="J25" s="15" t="s">
        <v>367</v>
      </c>
      <c r="K25" s="15"/>
      <c r="L25" s="15"/>
      <c r="T25" t="s">
        <v>36</v>
      </c>
    </row>
    <row r="26" spans="1:27" x14ac:dyDescent="0.25">
      <c r="A26" t="s">
        <v>27</v>
      </c>
      <c r="B26">
        <v>2</v>
      </c>
      <c r="C26" s="1">
        <v>45810</v>
      </c>
      <c r="D26" s="1">
        <v>45807</v>
      </c>
      <c r="E26" s="15" t="s">
        <v>368</v>
      </c>
      <c r="F26" s="15"/>
      <c r="G26" s="15" t="s">
        <v>29</v>
      </c>
      <c r="H26" s="15">
        <v>-23.88</v>
      </c>
      <c r="I26" s="15" t="s">
        <v>38</v>
      </c>
      <c r="J26" s="15" t="s">
        <v>369</v>
      </c>
      <c r="K26" s="15" t="s">
        <v>66</v>
      </c>
      <c r="L26" s="15"/>
      <c r="N26" t="s">
        <v>67</v>
      </c>
      <c r="O26" t="s">
        <v>68</v>
      </c>
      <c r="P26" t="s">
        <v>69</v>
      </c>
      <c r="Q26" t="s">
        <v>70</v>
      </c>
      <c r="R26" t="s">
        <v>370</v>
      </c>
      <c r="S26" t="s">
        <v>371</v>
      </c>
      <c r="T26" t="s">
        <v>36</v>
      </c>
      <c r="V26">
        <v>-23.88</v>
      </c>
      <c r="W26" t="s">
        <v>29</v>
      </c>
      <c r="AA26" t="s">
        <v>372</v>
      </c>
    </row>
    <row r="27" spans="1:27" x14ac:dyDescent="0.25">
      <c r="A27" t="s">
        <v>27</v>
      </c>
      <c r="B27">
        <v>2</v>
      </c>
      <c r="C27" s="1">
        <v>45810</v>
      </c>
      <c r="D27" s="1">
        <v>45810</v>
      </c>
      <c r="E27" s="15" t="s">
        <v>373</v>
      </c>
      <c r="F27" s="15" t="s">
        <v>374</v>
      </c>
      <c r="G27" s="15" t="s">
        <v>29</v>
      </c>
      <c r="H27" s="15">
        <v>-451.94</v>
      </c>
      <c r="I27" s="15" t="s">
        <v>79</v>
      </c>
      <c r="J27" s="15" t="s">
        <v>375</v>
      </c>
      <c r="K27" s="15" t="s">
        <v>102</v>
      </c>
      <c r="L27" s="15"/>
      <c r="P27" t="s">
        <v>103</v>
      </c>
      <c r="Q27" t="s">
        <v>104</v>
      </c>
      <c r="T27" t="s">
        <v>36</v>
      </c>
      <c r="V27">
        <v>-451.94</v>
      </c>
      <c r="AA27" t="s">
        <v>376</v>
      </c>
    </row>
    <row r="28" spans="1:27" x14ac:dyDescent="0.25">
      <c r="A28" t="s">
        <v>27</v>
      </c>
      <c r="B28">
        <v>2</v>
      </c>
      <c r="C28" s="1">
        <v>45810</v>
      </c>
      <c r="D28" s="1">
        <v>45810</v>
      </c>
      <c r="E28" s="15" t="s">
        <v>377</v>
      </c>
      <c r="F28" s="15" t="s">
        <v>378</v>
      </c>
      <c r="G28" s="15" t="s">
        <v>29</v>
      </c>
      <c r="H28" s="15" t="s">
        <v>633</v>
      </c>
      <c r="I28" s="15" t="s">
        <v>79</v>
      </c>
      <c r="J28" s="15" t="s">
        <v>379</v>
      </c>
      <c r="K28" s="15" t="s">
        <v>102</v>
      </c>
      <c r="L28" s="15"/>
      <c r="P28" t="s">
        <v>103</v>
      </c>
      <c r="Q28" t="s">
        <v>104</v>
      </c>
      <c r="T28" t="s">
        <v>36</v>
      </c>
      <c r="V28">
        <v>-693.93</v>
      </c>
      <c r="AA28" t="s">
        <v>380</v>
      </c>
    </row>
    <row r="29" spans="1:27" x14ac:dyDescent="0.25">
      <c r="A29" t="s">
        <v>27</v>
      </c>
      <c r="B29">
        <v>2</v>
      </c>
      <c r="C29" s="1">
        <v>45810</v>
      </c>
      <c r="D29" s="1">
        <v>45810</v>
      </c>
      <c r="E29" t="s">
        <v>381</v>
      </c>
      <c r="G29" t="s">
        <v>29</v>
      </c>
      <c r="H29">
        <v>149</v>
      </c>
      <c r="I29" t="s">
        <v>130</v>
      </c>
      <c r="J29" t="s">
        <v>382</v>
      </c>
      <c r="T29" t="s">
        <v>36</v>
      </c>
    </row>
    <row r="30" spans="1:27" x14ac:dyDescent="0.25">
      <c r="A30" t="s">
        <v>27</v>
      </c>
      <c r="B30">
        <v>2</v>
      </c>
      <c r="C30" s="1">
        <v>45810</v>
      </c>
      <c r="D30" s="1">
        <v>45810</v>
      </c>
      <c r="E30" s="15" t="s">
        <v>383</v>
      </c>
      <c r="F30" s="15"/>
      <c r="G30" s="15" t="s">
        <v>29</v>
      </c>
      <c r="H30" s="15">
        <v>-31.99</v>
      </c>
      <c r="I30" s="15" t="s">
        <v>38</v>
      </c>
      <c r="J30" s="15" t="s">
        <v>384</v>
      </c>
      <c r="K30" s="15" t="s">
        <v>154</v>
      </c>
      <c r="L30" s="15"/>
      <c r="N30" t="s">
        <v>155</v>
      </c>
      <c r="O30" t="s">
        <v>156</v>
      </c>
      <c r="P30" t="s">
        <v>157</v>
      </c>
      <c r="Q30" t="s">
        <v>158</v>
      </c>
      <c r="R30">
        <v>1042531551965</v>
      </c>
      <c r="S30" t="s">
        <v>385</v>
      </c>
      <c r="T30" t="s">
        <v>36</v>
      </c>
      <c r="V30">
        <v>-31.99</v>
      </c>
      <c r="W30" t="s">
        <v>29</v>
      </c>
      <c r="AA30" t="s">
        <v>386</v>
      </c>
    </row>
    <row r="31" spans="1:27" x14ac:dyDescent="0.25">
      <c r="A31" t="s">
        <v>27</v>
      </c>
      <c r="B31">
        <v>2</v>
      </c>
      <c r="C31" s="1">
        <v>45810</v>
      </c>
      <c r="D31" s="1">
        <v>45810</v>
      </c>
      <c r="E31" s="15" t="s">
        <v>387</v>
      </c>
      <c r="F31" s="15"/>
      <c r="G31" s="15" t="s">
        <v>29</v>
      </c>
      <c r="H31" s="15">
        <v>-31.99</v>
      </c>
      <c r="I31" s="15" t="s">
        <v>38</v>
      </c>
      <c r="J31" s="15" t="s">
        <v>388</v>
      </c>
      <c r="K31" s="15" t="s">
        <v>154</v>
      </c>
      <c r="L31" s="15"/>
      <c r="N31" t="s">
        <v>155</v>
      </c>
      <c r="O31" t="s">
        <v>156</v>
      </c>
      <c r="P31" t="s">
        <v>157</v>
      </c>
      <c r="Q31" t="s">
        <v>158</v>
      </c>
      <c r="R31">
        <v>1042532517056</v>
      </c>
      <c r="S31" t="s">
        <v>389</v>
      </c>
      <c r="T31" t="s">
        <v>36</v>
      </c>
      <c r="V31">
        <v>-31.99</v>
      </c>
      <c r="W31" t="s">
        <v>29</v>
      </c>
      <c r="AA31" t="s">
        <v>390</v>
      </c>
    </row>
    <row r="32" spans="1:27" x14ac:dyDescent="0.25">
      <c r="A32" t="s">
        <v>27</v>
      </c>
      <c r="B32">
        <v>2</v>
      </c>
      <c r="C32" s="1">
        <v>45810</v>
      </c>
      <c r="D32" s="1">
        <v>45810</v>
      </c>
      <c r="E32" s="15" t="s">
        <v>391</v>
      </c>
      <c r="F32" s="15"/>
      <c r="G32" s="15" t="s">
        <v>29</v>
      </c>
      <c r="H32" s="16">
        <v>-1500</v>
      </c>
      <c r="I32" s="15" t="s">
        <v>147</v>
      </c>
      <c r="J32" s="15" t="s">
        <v>392</v>
      </c>
      <c r="K32" s="15" t="s">
        <v>218</v>
      </c>
      <c r="L32" s="15"/>
      <c r="P32" t="s">
        <v>219</v>
      </c>
      <c r="Q32" t="s">
        <v>104</v>
      </c>
      <c r="T32" t="s">
        <v>36</v>
      </c>
      <c r="V32" s="2">
        <v>-1500</v>
      </c>
      <c r="AA32">
        <v>4.4770250601999999E+27</v>
      </c>
    </row>
    <row r="33" spans="1:27" x14ac:dyDescent="0.25">
      <c r="A33" t="s">
        <v>27</v>
      </c>
      <c r="B33">
        <v>2</v>
      </c>
      <c r="C33" s="1">
        <v>45810</v>
      </c>
      <c r="D33" s="1">
        <v>45810</v>
      </c>
      <c r="E33" s="15" t="s">
        <v>393</v>
      </c>
      <c r="F33" s="15"/>
      <c r="G33" s="15" t="s">
        <v>29</v>
      </c>
      <c r="H33" s="16">
        <v>-1119</v>
      </c>
      <c r="I33" s="15" t="s">
        <v>227</v>
      </c>
      <c r="J33" s="15" t="s">
        <v>394</v>
      </c>
      <c r="K33" s="15" t="s">
        <v>229</v>
      </c>
      <c r="L33" s="15"/>
      <c r="N33" t="s">
        <v>230</v>
      </c>
      <c r="O33" t="s">
        <v>231</v>
      </c>
      <c r="P33" t="s">
        <v>232</v>
      </c>
      <c r="Q33" t="s">
        <v>233</v>
      </c>
      <c r="S33" t="s">
        <v>234</v>
      </c>
      <c r="T33" t="s">
        <v>36</v>
      </c>
      <c r="V33" s="2">
        <v>-1119</v>
      </c>
      <c r="AA33">
        <v>4.4770250601999999E+27</v>
      </c>
    </row>
    <row r="34" spans="1:27" x14ac:dyDescent="0.25">
      <c r="A34" t="s">
        <v>27</v>
      </c>
      <c r="B34">
        <v>2</v>
      </c>
      <c r="C34" s="1">
        <v>45810</v>
      </c>
      <c r="D34" s="1">
        <v>45810</v>
      </c>
      <c r="E34" t="s">
        <v>395</v>
      </c>
      <c r="G34" t="s">
        <v>29</v>
      </c>
      <c r="H34" s="2">
        <v>4872.32</v>
      </c>
      <c r="I34" t="s">
        <v>30</v>
      </c>
      <c r="J34" t="s">
        <v>396</v>
      </c>
      <c r="K34" t="s">
        <v>397</v>
      </c>
      <c r="P34" t="s">
        <v>398</v>
      </c>
      <c r="Q34" t="s">
        <v>399</v>
      </c>
      <c r="R34" t="s">
        <v>400</v>
      </c>
      <c r="S34" t="s">
        <v>401</v>
      </c>
      <c r="T34" t="s">
        <v>36</v>
      </c>
      <c r="V34" s="2">
        <v>4872.32</v>
      </c>
      <c r="W34" t="s">
        <v>29</v>
      </c>
      <c r="AA34" t="s">
        <v>402</v>
      </c>
    </row>
    <row r="35" spans="1:27" x14ac:dyDescent="0.25">
      <c r="A35" t="s">
        <v>27</v>
      </c>
      <c r="B35">
        <v>2</v>
      </c>
      <c r="C35" s="1">
        <v>45810</v>
      </c>
      <c r="D35" s="1">
        <v>45810</v>
      </c>
      <c r="E35" s="15" t="s">
        <v>403</v>
      </c>
      <c r="F35" s="15">
        <v>251001449340</v>
      </c>
      <c r="G35" s="15" t="s">
        <v>29</v>
      </c>
      <c r="H35" s="15">
        <v>-220</v>
      </c>
      <c r="I35" s="15" t="s">
        <v>79</v>
      </c>
      <c r="J35" s="15" t="s">
        <v>404</v>
      </c>
      <c r="K35" s="15" t="s">
        <v>405</v>
      </c>
      <c r="L35" s="15"/>
      <c r="P35" t="s">
        <v>406</v>
      </c>
      <c r="Q35" t="s">
        <v>407</v>
      </c>
      <c r="T35" t="s">
        <v>36</v>
      </c>
      <c r="V35">
        <v>-220</v>
      </c>
      <c r="AA35" t="s">
        <v>408</v>
      </c>
    </row>
    <row r="36" spans="1:27" x14ac:dyDescent="0.25">
      <c r="A36" t="s">
        <v>27</v>
      </c>
      <c r="B36">
        <v>2</v>
      </c>
      <c r="C36" s="1">
        <v>45810</v>
      </c>
      <c r="D36" s="1">
        <v>45810</v>
      </c>
      <c r="E36" s="15" t="s">
        <v>409</v>
      </c>
      <c r="F36" s="15"/>
      <c r="G36" s="15" t="s">
        <v>29</v>
      </c>
      <c r="H36" s="15">
        <v>-96.17</v>
      </c>
      <c r="I36" s="15" t="s">
        <v>38</v>
      </c>
      <c r="J36" s="15" t="s">
        <v>410</v>
      </c>
      <c r="K36" s="15" t="s">
        <v>241</v>
      </c>
      <c r="L36" s="15"/>
      <c r="N36" t="s">
        <v>242</v>
      </c>
      <c r="O36" t="s">
        <v>243</v>
      </c>
      <c r="P36" t="s">
        <v>244</v>
      </c>
      <c r="Q36" t="s">
        <v>163</v>
      </c>
      <c r="R36" t="s">
        <v>411</v>
      </c>
      <c r="S36" t="s">
        <v>412</v>
      </c>
      <c r="T36" t="s">
        <v>36</v>
      </c>
      <c r="V36">
        <v>-96.17</v>
      </c>
      <c r="W36" t="s">
        <v>29</v>
      </c>
      <c r="AA36" t="s">
        <v>413</v>
      </c>
    </row>
  </sheetData>
  <autoFilter ref="A1:AA36" xr:uid="{00000000-0001-0000-0300-000000000000}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P44"/>
  <sheetViews>
    <sheetView workbookViewId="0">
      <selection activeCell="H11" sqref="D11:H11"/>
    </sheetView>
  </sheetViews>
  <sheetFormatPr baseColWidth="10" defaultRowHeight="15" x14ac:dyDescent="0.25"/>
  <cols>
    <col min="1" max="2" width="11.42578125" style="3"/>
    <col min="3" max="3" width="10.28515625" style="3" customWidth="1"/>
    <col min="4" max="4" width="34.42578125" style="3" bestFit="1" customWidth="1"/>
    <col min="5" max="5" width="10.140625" style="3" bestFit="1" customWidth="1"/>
    <col min="6" max="6" width="8.85546875" style="3" bestFit="1" customWidth="1"/>
    <col min="7" max="7" width="20.42578125" style="3" bestFit="1" customWidth="1"/>
    <col min="8" max="8" width="123.28515625" style="3" customWidth="1"/>
    <col min="9" max="9" width="48.5703125" style="3" bestFit="1" customWidth="1"/>
    <col min="10" max="14" width="11.42578125" style="3"/>
    <col min="15" max="15" width="21.85546875" style="3" bestFit="1" customWidth="1"/>
    <col min="16" max="16" width="16.5703125" style="3" bestFit="1" customWidth="1"/>
    <col min="17" max="16384" width="11.42578125" style="3"/>
  </cols>
  <sheetData>
    <row r="1" spans="1:16" x14ac:dyDescent="0.25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15</v>
      </c>
      <c r="K1" s="3" t="s">
        <v>16</v>
      </c>
      <c r="L1" s="3" t="s">
        <v>17</v>
      </c>
      <c r="M1" s="3" t="s">
        <v>18</v>
      </c>
      <c r="N1" s="3" t="s">
        <v>20</v>
      </c>
      <c r="O1" s="3" t="s">
        <v>21</v>
      </c>
      <c r="P1" s="3" t="s">
        <v>22</v>
      </c>
    </row>
    <row r="2" spans="1:16" hidden="1" x14ac:dyDescent="0.25">
      <c r="A2" s="4">
        <v>45869</v>
      </c>
      <c r="B2" s="4">
        <v>45869</v>
      </c>
      <c r="C2" s="3" t="s">
        <v>28</v>
      </c>
      <c r="D2" s="6"/>
      <c r="E2" s="6" t="s">
        <v>29</v>
      </c>
      <c r="F2" s="6">
        <v>102</v>
      </c>
      <c r="G2" s="6" t="s">
        <v>30</v>
      </c>
      <c r="H2" s="6" t="s">
        <v>31</v>
      </c>
      <c r="I2" s="3" t="s">
        <v>32</v>
      </c>
      <c r="J2" s="3" t="s">
        <v>33</v>
      </c>
      <c r="K2" s="3" t="s">
        <v>34</v>
      </c>
      <c r="M2" s="3" t="s">
        <v>35</v>
      </c>
      <c r="O2" s="3">
        <v>102</v>
      </c>
      <c r="P2" s="3" t="s">
        <v>29</v>
      </c>
    </row>
    <row r="3" spans="1:16" hidden="1" x14ac:dyDescent="0.25">
      <c r="A3" s="4">
        <v>45869</v>
      </c>
      <c r="B3" s="4">
        <v>45869</v>
      </c>
      <c r="C3" s="3" t="s">
        <v>37</v>
      </c>
      <c r="D3" s="9"/>
      <c r="E3" s="9" t="s">
        <v>29</v>
      </c>
      <c r="F3" s="9">
        <v>-4.93</v>
      </c>
      <c r="G3" s="9" t="s">
        <v>38</v>
      </c>
      <c r="H3" s="9" t="s">
        <v>39</v>
      </c>
      <c r="I3" s="3" t="s">
        <v>40</v>
      </c>
      <c r="J3" s="3" t="s">
        <v>43</v>
      </c>
      <c r="K3" s="3" t="s">
        <v>44</v>
      </c>
      <c r="L3" s="3" t="s">
        <v>45</v>
      </c>
      <c r="M3" s="3" t="s">
        <v>46</v>
      </c>
      <c r="O3" s="3">
        <v>-4.93</v>
      </c>
      <c r="P3" s="3" t="s">
        <v>29</v>
      </c>
    </row>
    <row r="4" spans="1:16" hidden="1" x14ac:dyDescent="0.25">
      <c r="A4" s="4">
        <v>45868</v>
      </c>
      <c r="B4" s="4">
        <v>45868</v>
      </c>
      <c r="C4" s="3" t="s">
        <v>47</v>
      </c>
      <c r="D4" s="6"/>
      <c r="E4" s="6" t="s">
        <v>29</v>
      </c>
      <c r="F4" s="6">
        <v>227.02</v>
      </c>
      <c r="G4" s="6" t="s">
        <v>30</v>
      </c>
      <c r="H4" s="6" t="s">
        <v>48</v>
      </c>
      <c r="I4" s="3" t="s">
        <v>49</v>
      </c>
      <c r="J4" s="3" t="s">
        <v>50</v>
      </c>
      <c r="K4" s="3" t="s">
        <v>51</v>
      </c>
      <c r="L4" s="3" t="s">
        <v>52</v>
      </c>
      <c r="M4" s="3" t="s">
        <v>53</v>
      </c>
      <c r="O4" s="3">
        <v>227.02</v>
      </c>
      <c r="P4" s="3" t="s">
        <v>29</v>
      </c>
    </row>
    <row r="5" spans="1:16" hidden="1" x14ac:dyDescent="0.25">
      <c r="A5" s="4">
        <v>45868</v>
      </c>
      <c r="B5" s="4">
        <v>45867</v>
      </c>
      <c r="C5" s="3" t="s">
        <v>54</v>
      </c>
      <c r="D5" s="9"/>
      <c r="E5" s="9" t="s">
        <v>29</v>
      </c>
      <c r="F5" s="9">
        <v>-66.44</v>
      </c>
      <c r="G5" s="9" t="s">
        <v>55</v>
      </c>
      <c r="H5" s="9" t="s">
        <v>56</v>
      </c>
    </row>
    <row r="6" spans="1:16" hidden="1" x14ac:dyDescent="0.25">
      <c r="A6" s="4">
        <v>45868</v>
      </c>
      <c r="B6" s="4">
        <v>45868</v>
      </c>
      <c r="C6" s="3" t="s">
        <v>57</v>
      </c>
      <c r="D6" s="9"/>
      <c r="E6" s="9" t="s">
        <v>29</v>
      </c>
      <c r="F6" s="9">
        <v>-71.040000000000006</v>
      </c>
      <c r="G6" s="9" t="s">
        <v>38</v>
      </c>
      <c r="H6" s="9" t="s">
        <v>58</v>
      </c>
      <c r="I6" s="3" t="s">
        <v>59</v>
      </c>
      <c r="J6" s="3" t="s">
        <v>61</v>
      </c>
      <c r="K6" s="3" t="s">
        <v>44</v>
      </c>
      <c r="L6" s="3" t="s">
        <v>62</v>
      </c>
      <c r="M6" s="3" t="s">
        <v>63</v>
      </c>
      <c r="O6" s="3">
        <v>-71.040000000000006</v>
      </c>
      <c r="P6" s="3" t="s">
        <v>29</v>
      </c>
    </row>
    <row r="7" spans="1:16" hidden="1" x14ac:dyDescent="0.25">
      <c r="A7" s="4">
        <v>45868</v>
      </c>
      <c r="B7" s="4">
        <v>45868</v>
      </c>
      <c r="C7" s="3" t="s">
        <v>64</v>
      </c>
      <c r="D7" s="9"/>
      <c r="E7" s="9" t="s">
        <v>29</v>
      </c>
      <c r="F7" s="9">
        <v>-23.88</v>
      </c>
      <c r="G7" s="9" t="s">
        <v>38</v>
      </c>
      <c r="H7" s="9" t="s">
        <v>65</v>
      </c>
      <c r="I7" s="3" t="s">
        <v>66</v>
      </c>
      <c r="J7" s="3" t="s">
        <v>69</v>
      </c>
      <c r="K7" s="3" t="s">
        <v>70</v>
      </c>
      <c r="L7" s="3" t="s">
        <v>71</v>
      </c>
      <c r="M7" s="3" t="s">
        <v>72</v>
      </c>
      <c r="O7" s="3">
        <v>-23.88</v>
      </c>
      <c r="P7" s="3" t="s">
        <v>29</v>
      </c>
    </row>
    <row r="8" spans="1:16" hidden="1" x14ac:dyDescent="0.25">
      <c r="A8" s="4">
        <v>45867</v>
      </c>
      <c r="B8" s="4">
        <v>45867</v>
      </c>
      <c r="C8" s="3" t="s">
        <v>73</v>
      </c>
      <c r="D8" s="9"/>
      <c r="E8" s="9" t="s">
        <v>29</v>
      </c>
      <c r="F8" s="9">
        <v>-56.17</v>
      </c>
      <c r="G8" s="9" t="s">
        <v>38</v>
      </c>
      <c r="H8" s="9" t="s">
        <v>74</v>
      </c>
      <c r="I8" s="3" t="s">
        <v>59</v>
      </c>
      <c r="J8" s="3" t="s">
        <v>61</v>
      </c>
      <c r="K8" s="3" t="s">
        <v>44</v>
      </c>
      <c r="L8" s="3" t="s">
        <v>75</v>
      </c>
      <c r="M8" s="3" t="s">
        <v>76</v>
      </c>
      <c r="O8" s="3">
        <v>-56.17</v>
      </c>
      <c r="P8" s="3" t="s">
        <v>29</v>
      </c>
    </row>
    <row r="9" spans="1:16" hidden="1" x14ac:dyDescent="0.25">
      <c r="A9" s="4">
        <v>45866</v>
      </c>
      <c r="B9" s="4">
        <v>45866</v>
      </c>
      <c r="C9" s="3" t="s">
        <v>77</v>
      </c>
      <c r="D9" s="9" t="s">
        <v>78</v>
      </c>
      <c r="E9" s="9" t="s">
        <v>29</v>
      </c>
      <c r="F9" s="9">
        <v>-48.45</v>
      </c>
      <c r="G9" s="9" t="s">
        <v>79</v>
      </c>
      <c r="H9" s="9" t="s">
        <v>80</v>
      </c>
      <c r="I9" s="3" t="s">
        <v>81</v>
      </c>
      <c r="J9" s="3" t="s">
        <v>82</v>
      </c>
      <c r="K9" s="3" t="s">
        <v>83</v>
      </c>
      <c r="N9" s="3" t="s">
        <v>84</v>
      </c>
      <c r="O9" s="3">
        <v>-48.45</v>
      </c>
    </row>
    <row r="10" spans="1:16" hidden="1" x14ac:dyDescent="0.25">
      <c r="A10" s="4">
        <v>45866</v>
      </c>
      <c r="B10" s="4">
        <v>45866</v>
      </c>
      <c r="C10" s="3" t="s">
        <v>85</v>
      </c>
      <c r="D10" s="9"/>
      <c r="E10" s="9" t="s">
        <v>29</v>
      </c>
      <c r="F10" s="10">
        <v>-1500</v>
      </c>
      <c r="G10" s="9" t="s">
        <v>79</v>
      </c>
      <c r="H10" s="9" t="s">
        <v>86</v>
      </c>
      <c r="I10" s="3" t="s">
        <v>81</v>
      </c>
      <c r="J10" s="3" t="s">
        <v>82</v>
      </c>
      <c r="K10" s="3" t="s">
        <v>83</v>
      </c>
      <c r="O10" s="5">
        <v>-1500</v>
      </c>
    </row>
    <row r="11" spans="1:16" hidden="1" x14ac:dyDescent="0.25">
      <c r="A11" s="4">
        <v>45866</v>
      </c>
      <c r="B11" s="4">
        <v>45866</v>
      </c>
      <c r="C11" s="3" t="s">
        <v>87</v>
      </c>
      <c r="D11" s="9" t="s">
        <v>88</v>
      </c>
      <c r="E11" s="9" t="s">
        <v>29</v>
      </c>
      <c r="F11" s="9">
        <v>-44</v>
      </c>
      <c r="G11" s="9" t="s">
        <v>79</v>
      </c>
      <c r="H11" s="9" t="s">
        <v>89</v>
      </c>
      <c r="I11" s="3" t="s">
        <v>90</v>
      </c>
      <c r="J11" s="3" t="s">
        <v>91</v>
      </c>
      <c r="K11" s="3" t="s">
        <v>92</v>
      </c>
      <c r="O11" s="3">
        <v>-44</v>
      </c>
    </row>
    <row r="12" spans="1:16" hidden="1" x14ac:dyDescent="0.25">
      <c r="A12" s="4">
        <v>45866</v>
      </c>
      <c r="B12" s="4">
        <v>45866</v>
      </c>
      <c r="C12" s="3" t="s">
        <v>93</v>
      </c>
      <c r="D12" s="9"/>
      <c r="E12" s="9" t="s">
        <v>29</v>
      </c>
      <c r="F12" s="9">
        <v>-304.8</v>
      </c>
      <c r="G12" s="9" t="s">
        <v>79</v>
      </c>
      <c r="H12" s="9" t="s">
        <v>94</v>
      </c>
      <c r="I12" s="3" t="s">
        <v>81</v>
      </c>
      <c r="J12" s="3" t="s">
        <v>82</v>
      </c>
      <c r="K12" s="3" t="s">
        <v>83</v>
      </c>
      <c r="M12" s="3" t="s">
        <v>95</v>
      </c>
      <c r="N12" s="3" t="s">
        <v>96</v>
      </c>
      <c r="O12" s="3">
        <v>-304.8</v>
      </c>
    </row>
    <row r="13" spans="1:16" hidden="1" x14ac:dyDescent="0.25">
      <c r="A13" s="4">
        <v>45866</v>
      </c>
      <c r="B13" s="4">
        <v>45863</v>
      </c>
      <c r="C13" s="3" t="s">
        <v>97</v>
      </c>
      <c r="D13" s="9"/>
      <c r="E13" s="9" t="s">
        <v>29</v>
      </c>
      <c r="F13" s="9">
        <v>-55</v>
      </c>
      <c r="G13" s="9" t="s">
        <v>55</v>
      </c>
      <c r="H13" s="9" t="s">
        <v>98</v>
      </c>
    </row>
    <row r="14" spans="1:16" x14ac:dyDescent="0.25">
      <c r="A14" s="4">
        <v>45863</v>
      </c>
      <c r="B14" s="4">
        <v>45863</v>
      </c>
      <c r="C14" s="3" t="s">
        <v>99</v>
      </c>
      <c r="D14" s="9" t="s">
        <v>100</v>
      </c>
      <c r="E14" s="9" t="s">
        <v>29</v>
      </c>
      <c r="F14" s="9">
        <v>-408.48</v>
      </c>
      <c r="G14" s="9" t="s">
        <v>79</v>
      </c>
      <c r="H14" s="9" t="s">
        <v>101</v>
      </c>
      <c r="I14" s="3" t="s">
        <v>102</v>
      </c>
      <c r="J14" s="3" t="s">
        <v>103</v>
      </c>
      <c r="K14" s="3" t="s">
        <v>104</v>
      </c>
      <c r="O14" s="3">
        <v>-408.48</v>
      </c>
    </row>
    <row r="15" spans="1:16" hidden="1" x14ac:dyDescent="0.25">
      <c r="A15" s="4">
        <v>45862</v>
      </c>
      <c r="B15" s="4">
        <v>45861</v>
      </c>
      <c r="C15" s="3" t="s">
        <v>105</v>
      </c>
      <c r="D15" s="9"/>
      <c r="E15" s="9" t="s">
        <v>29</v>
      </c>
      <c r="F15" s="9">
        <v>-88.41</v>
      </c>
      <c r="G15" s="9" t="s">
        <v>55</v>
      </c>
      <c r="H15" s="9" t="s">
        <v>106</v>
      </c>
    </row>
    <row r="16" spans="1:16" hidden="1" x14ac:dyDescent="0.25">
      <c r="A16" s="4">
        <v>45861</v>
      </c>
      <c r="B16" s="4">
        <v>45861</v>
      </c>
      <c r="C16" s="3" t="s">
        <v>107</v>
      </c>
      <c r="D16" s="6"/>
      <c r="E16" s="6" t="s">
        <v>29</v>
      </c>
      <c r="F16" s="6">
        <v>269.17</v>
      </c>
      <c r="G16" s="6" t="s">
        <v>30</v>
      </c>
      <c r="H16" s="6" t="s">
        <v>108</v>
      </c>
      <c r="I16" s="3" t="s">
        <v>49</v>
      </c>
      <c r="J16" s="3" t="s">
        <v>50</v>
      </c>
      <c r="K16" s="3" t="s">
        <v>51</v>
      </c>
      <c r="L16" s="3" t="s">
        <v>109</v>
      </c>
      <c r="M16" s="3" t="s">
        <v>110</v>
      </c>
      <c r="O16" s="3">
        <v>269.17</v>
      </c>
      <c r="P16" s="3" t="s">
        <v>29</v>
      </c>
    </row>
    <row r="17" spans="1:16" hidden="1" x14ac:dyDescent="0.25">
      <c r="A17" s="4">
        <v>45859</v>
      </c>
      <c r="B17" s="4">
        <v>45859</v>
      </c>
      <c r="C17" s="3" t="s">
        <v>111</v>
      </c>
      <c r="D17" s="9" t="s">
        <v>112</v>
      </c>
      <c r="E17" s="9" t="s">
        <v>29</v>
      </c>
      <c r="F17" s="9">
        <v>-58.8</v>
      </c>
      <c r="G17" s="9" t="s">
        <v>79</v>
      </c>
      <c r="H17" s="9" t="s">
        <v>113</v>
      </c>
      <c r="I17" s="3" t="s">
        <v>114</v>
      </c>
      <c r="J17" s="3" t="s">
        <v>115</v>
      </c>
      <c r="K17" s="3" t="s">
        <v>116</v>
      </c>
      <c r="O17" s="3">
        <v>-58.8</v>
      </c>
    </row>
    <row r="18" spans="1:16" hidden="1" x14ac:dyDescent="0.25">
      <c r="A18" s="4">
        <v>45859</v>
      </c>
      <c r="B18" s="4">
        <v>45859</v>
      </c>
      <c r="C18" s="3" t="s">
        <v>117</v>
      </c>
      <c r="D18" s="9" t="s">
        <v>118</v>
      </c>
      <c r="E18" s="9" t="s">
        <v>29</v>
      </c>
      <c r="F18" s="9">
        <v>-18.96</v>
      </c>
      <c r="G18" s="9" t="s">
        <v>79</v>
      </c>
      <c r="H18" s="9" t="s">
        <v>119</v>
      </c>
      <c r="I18" s="3" t="s">
        <v>120</v>
      </c>
      <c r="J18" s="3" t="s">
        <v>121</v>
      </c>
      <c r="K18" s="3" t="s">
        <v>83</v>
      </c>
      <c r="O18" s="3">
        <v>-18.96</v>
      </c>
    </row>
    <row r="19" spans="1:16" hidden="1" x14ac:dyDescent="0.25">
      <c r="A19" s="4">
        <v>45859</v>
      </c>
      <c r="B19" s="4">
        <v>45856</v>
      </c>
      <c r="C19" s="3" t="s">
        <v>122</v>
      </c>
      <c r="D19" s="6"/>
      <c r="E19" s="6" t="s">
        <v>29</v>
      </c>
      <c r="F19" s="6">
        <v>328.02</v>
      </c>
      <c r="G19" s="6" t="s">
        <v>123</v>
      </c>
      <c r="H19" s="6" t="s">
        <v>124</v>
      </c>
      <c r="I19" s="3" t="s">
        <v>125</v>
      </c>
      <c r="J19" s="3" t="s">
        <v>126</v>
      </c>
      <c r="K19" s="3" t="s">
        <v>127</v>
      </c>
      <c r="L19" s="3">
        <v>2.50718191783958E+16</v>
      </c>
      <c r="M19" s="3" t="s">
        <v>128</v>
      </c>
      <c r="O19" s="3">
        <v>328.02</v>
      </c>
      <c r="P19" s="3" t="s">
        <v>29</v>
      </c>
    </row>
    <row r="20" spans="1:16" hidden="1" x14ac:dyDescent="0.25">
      <c r="A20" s="4">
        <v>45856</v>
      </c>
      <c r="B20" s="4">
        <v>45856</v>
      </c>
      <c r="C20" s="3" t="s">
        <v>129</v>
      </c>
      <c r="D20" s="6"/>
      <c r="E20" s="6" t="s">
        <v>29</v>
      </c>
      <c r="F20" s="7">
        <v>1037.5</v>
      </c>
      <c r="G20" s="6" t="s">
        <v>130</v>
      </c>
      <c r="H20" s="6" t="s">
        <v>131</v>
      </c>
    </row>
    <row r="21" spans="1:16" hidden="1" x14ac:dyDescent="0.25">
      <c r="A21" s="4">
        <v>45854</v>
      </c>
      <c r="B21" s="4">
        <v>45854</v>
      </c>
      <c r="C21" s="3" t="s">
        <v>132</v>
      </c>
      <c r="D21" s="6"/>
      <c r="E21" s="6" t="s">
        <v>29</v>
      </c>
      <c r="F21" s="6">
        <v>155.25</v>
      </c>
      <c r="G21" s="6" t="s">
        <v>30</v>
      </c>
      <c r="H21" s="6" t="s">
        <v>133</v>
      </c>
      <c r="I21" s="3" t="s">
        <v>49</v>
      </c>
      <c r="J21" s="3" t="s">
        <v>50</v>
      </c>
      <c r="K21" s="3" t="s">
        <v>51</v>
      </c>
      <c r="L21" s="3" t="s">
        <v>134</v>
      </c>
      <c r="M21" s="3" t="s">
        <v>135</v>
      </c>
      <c r="O21" s="3">
        <v>155.25</v>
      </c>
      <c r="P21" s="3" t="s">
        <v>29</v>
      </c>
    </row>
    <row r="22" spans="1:16" hidden="1" x14ac:dyDescent="0.25">
      <c r="A22" s="4">
        <v>45854</v>
      </c>
      <c r="B22" s="4">
        <v>45853</v>
      </c>
      <c r="C22" s="3" t="s">
        <v>136</v>
      </c>
      <c r="D22" s="6"/>
      <c r="E22" s="6" t="s">
        <v>29</v>
      </c>
      <c r="F22" s="6">
        <v>66</v>
      </c>
      <c r="G22" s="6" t="s">
        <v>123</v>
      </c>
      <c r="H22" s="6" t="s">
        <v>137</v>
      </c>
      <c r="I22" s="3" t="s">
        <v>125</v>
      </c>
      <c r="J22" s="3" t="s">
        <v>126</v>
      </c>
      <c r="K22" s="3" t="s">
        <v>127</v>
      </c>
      <c r="L22" s="3">
        <v>2.50715223434216E+16</v>
      </c>
      <c r="M22" s="3" t="s">
        <v>128</v>
      </c>
      <c r="O22" s="3">
        <v>66</v>
      </c>
      <c r="P22" s="3" t="s">
        <v>29</v>
      </c>
    </row>
    <row r="23" spans="1:16" hidden="1" x14ac:dyDescent="0.25">
      <c r="A23" s="4">
        <v>45854</v>
      </c>
      <c r="B23" s="4">
        <v>45853</v>
      </c>
      <c r="C23" s="3" t="s">
        <v>138</v>
      </c>
      <c r="D23" s="6"/>
      <c r="E23" s="6" t="s">
        <v>29</v>
      </c>
      <c r="F23" s="6">
        <v>93</v>
      </c>
      <c r="G23" s="6" t="s">
        <v>123</v>
      </c>
      <c r="H23" s="6" t="s">
        <v>139</v>
      </c>
      <c r="I23" s="3" t="s">
        <v>125</v>
      </c>
      <c r="J23" s="3" t="s">
        <v>126</v>
      </c>
      <c r="K23" s="3" t="s">
        <v>127</v>
      </c>
      <c r="L23" s="3">
        <v>2.50715220116067E+16</v>
      </c>
      <c r="M23" s="3" t="s">
        <v>128</v>
      </c>
      <c r="O23" s="3">
        <v>93</v>
      </c>
      <c r="P23" s="3" t="s">
        <v>29</v>
      </c>
    </row>
    <row r="24" spans="1:16" hidden="1" x14ac:dyDescent="0.25">
      <c r="A24" s="4">
        <v>45854</v>
      </c>
      <c r="B24" s="4">
        <v>45853</v>
      </c>
      <c r="C24" s="3" t="s">
        <v>140</v>
      </c>
      <c r="D24" s="6"/>
      <c r="E24" s="6" t="s">
        <v>29</v>
      </c>
      <c r="F24" s="6">
        <v>116</v>
      </c>
      <c r="G24" s="6" t="s">
        <v>123</v>
      </c>
      <c r="H24" s="6" t="s">
        <v>141</v>
      </c>
      <c r="I24" s="3" t="s">
        <v>125</v>
      </c>
      <c r="J24" s="3" t="s">
        <v>126</v>
      </c>
      <c r="K24" s="3" t="s">
        <v>127</v>
      </c>
      <c r="L24" s="3">
        <v>2.50715220116067E+16</v>
      </c>
      <c r="M24" s="3" t="s">
        <v>128</v>
      </c>
      <c r="O24" s="3">
        <v>116</v>
      </c>
      <c r="P24" s="3" t="s">
        <v>29</v>
      </c>
    </row>
    <row r="25" spans="1:16" hidden="1" x14ac:dyDescent="0.25">
      <c r="A25" s="4">
        <v>45854</v>
      </c>
      <c r="B25" s="4">
        <v>45853</v>
      </c>
      <c r="C25" s="3" t="s">
        <v>142</v>
      </c>
      <c r="D25" s="6"/>
      <c r="E25" s="6" t="s">
        <v>29</v>
      </c>
      <c r="F25" s="6">
        <v>93</v>
      </c>
      <c r="G25" s="6" t="s">
        <v>123</v>
      </c>
      <c r="H25" s="6" t="s">
        <v>143</v>
      </c>
      <c r="I25" s="3" t="s">
        <v>125</v>
      </c>
      <c r="J25" s="3" t="s">
        <v>126</v>
      </c>
      <c r="K25" s="3" t="s">
        <v>127</v>
      </c>
      <c r="L25" s="3">
        <v>2.50715221782784E+16</v>
      </c>
      <c r="M25" s="3" t="s">
        <v>128</v>
      </c>
      <c r="O25" s="3">
        <v>93</v>
      </c>
      <c r="P25" s="3" t="s">
        <v>29</v>
      </c>
    </row>
    <row r="26" spans="1:16" hidden="1" x14ac:dyDescent="0.25">
      <c r="A26" s="4">
        <v>45853</v>
      </c>
      <c r="B26" s="4">
        <v>45852</v>
      </c>
      <c r="C26" s="3" t="s">
        <v>144</v>
      </c>
      <c r="D26" s="9"/>
      <c r="E26" s="9" t="s">
        <v>29</v>
      </c>
      <c r="F26" s="9">
        <v>-25</v>
      </c>
      <c r="G26" s="9" t="s">
        <v>55</v>
      </c>
      <c r="H26" s="9" t="s">
        <v>145</v>
      </c>
    </row>
    <row r="27" spans="1:16" hidden="1" x14ac:dyDescent="0.25">
      <c r="A27" s="4">
        <v>45848</v>
      </c>
      <c r="B27" s="4">
        <v>45848</v>
      </c>
      <c r="C27" s="3" t="s">
        <v>146</v>
      </c>
      <c r="D27" s="9">
        <v>400273829501</v>
      </c>
      <c r="E27" s="9" t="s">
        <v>29</v>
      </c>
      <c r="F27" s="9">
        <v>-105</v>
      </c>
      <c r="G27" s="9" t="s">
        <v>147</v>
      </c>
      <c r="H27" s="9" t="s">
        <v>148</v>
      </c>
      <c r="I27" s="3" t="s">
        <v>149</v>
      </c>
      <c r="J27" s="3" t="s">
        <v>150</v>
      </c>
      <c r="K27" s="3" t="s">
        <v>151</v>
      </c>
      <c r="O27" s="3">
        <v>-105</v>
      </c>
    </row>
    <row r="28" spans="1:16" hidden="1" x14ac:dyDescent="0.25">
      <c r="A28" s="4">
        <v>45848</v>
      </c>
      <c r="B28" s="4">
        <v>45848</v>
      </c>
      <c r="C28" s="3" t="s">
        <v>152</v>
      </c>
      <c r="D28" s="9"/>
      <c r="E28" s="9" t="s">
        <v>29</v>
      </c>
      <c r="F28" s="9">
        <v>-8.99</v>
      </c>
      <c r="G28" s="9" t="s">
        <v>38</v>
      </c>
      <c r="H28" s="9" t="s">
        <v>153</v>
      </c>
      <c r="I28" s="3" t="s">
        <v>154</v>
      </c>
      <c r="J28" s="3" t="s">
        <v>157</v>
      </c>
      <c r="K28" s="3" t="s">
        <v>158</v>
      </c>
      <c r="L28" s="3">
        <v>1043391259007</v>
      </c>
      <c r="M28" s="3" t="s">
        <v>159</v>
      </c>
      <c r="O28" s="3">
        <v>-8.99</v>
      </c>
      <c r="P28" s="3" t="s">
        <v>29</v>
      </c>
    </row>
    <row r="29" spans="1:16" hidden="1" x14ac:dyDescent="0.25">
      <c r="A29" s="4">
        <v>45847</v>
      </c>
      <c r="B29" s="4">
        <v>45847</v>
      </c>
      <c r="C29" s="3" t="s">
        <v>160</v>
      </c>
      <c r="D29" s="9"/>
      <c r="E29" s="9" t="s">
        <v>29</v>
      </c>
      <c r="F29" s="9">
        <v>-18.96</v>
      </c>
      <c r="G29" s="9" t="s">
        <v>38</v>
      </c>
      <c r="H29" s="9" t="s">
        <v>161</v>
      </c>
      <c r="I29" s="3" t="s">
        <v>120</v>
      </c>
      <c r="J29" s="3" t="s">
        <v>121</v>
      </c>
      <c r="K29" s="3" t="s">
        <v>163</v>
      </c>
      <c r="L29" s="3" t="s">
        <v>164</v>
      </c>
      <c r="M29" s="3" t="s">
        <v>165</v>
      </c>
      <c r="O29" s="3">
        <v>-18.96</v>
      </c>
      <c r="P29" s="3" t="s">
        <v>29</v>
      </c>
    </row>
    <row r="30" spans="1:16" hidden="1" x14ac:dyDescent="0.25">
      <c r="A30" s="4">
        <v>45846</v>
      </c>
      <c r="B30" s="4">
        <v>45846</v>
      </c>
      <c r="C30" s="3" t="s">
        <v>166</v>
      </c>
      <c r="D30" s="9">
        <v>250355</v>
      </c>
      <c r="E30" s="9" t="s">
        <v>29</v>
      </c>
      <c r="F30" s="9">
        <v>-713.02</v>
      </c>
      <c r="G30" s="9" t="s">
        <v>79</v>
      </c>
      <c r="H30" s="9" t="s">
        <v>167</v>
      </c>
      <c r="I30" s="3" t="s">
        <v>168</v>
      </c>
      <c r="J30" s="3" t="s">
        <v>169</v>
      </c>
      <c r="K30" s="3" t="s">
        <v>104</v>
      </c>
      <c r="O30" s="3">
        <v>-713.02</v>
      </c>
    </row>
    <row r="31" spans="1:16" hidden="1" x14ac:dyDescent="0.25">
      <c r="A31" s="4">
        <v>45845</v>
      </c>
      <c r="B31" s="4">
        <v>45843</v>
      </c>
      <c r="C31" s="3" t="s">
        <v>170</v>
      </c>
      <c r="D31" s="9"/>
      <c r="E31" s="9" t="s">
        <v>29</v>
      </c>
      <c r="F31" s="9">
        <v>-10.32</v>
      </c>
      <c r="G31" s="9" t="s">
        <v>55</v>
      </c>
      <c r="H31" s="9" t="s">
        <v>171</v>
      </c>
    </row>
    <row r="32" spans="1:16" hidden="1" x14ac:dyDescent="0.25">
      <c r="A32" s="4">
        <v>45845</v>
      </c>
      <c r="B32" s="4">
        <v>45843</v>
      </c>
      <c r="C32" s="3" t="s">
        <v>172</v>
      </c>
      <c r="D32" s="9"/>
      <c r="E32" s="9" t="s">
        <v>29</v>
      </c>
      <c r="F32" s="9">
        <v>-74.09</v>
      </c>
      <c r="G32" s="9" t="s">
        <v>173</v>
      </c>
      <c r="H32" s="9" t="s">
        <v>174</v>
      </c>
    </row>
    <row r="33" spans="1:16" hidden="1" x14ac:dyDescent="0.25">
      <c r="A33" s="4">
        <v>45845</v>
      </c>
      <c r="B33" s="4">
        <v>45845</v>
      </c>
      <c r="C33" s="3" t="s">
        <v>175</v>
      </c>
      <c r="D33" s="9">
        <v>70806097226</v>
      </c>
      <c r="E33" s="9" t="s">
        <v>29</v>
      </c>
      <c r="F33" s="9">
        <v>-95.9</v>
      </c>
      <c r="G33" s="9" t="s">
        <v>38</v>
      </c>
      <c r="H33" s="9" t="s">
        <v>176</v>
      </c>
      <c r="I33" s="3" t="s">
        <v>177</v>
      </c>
      <c r="J33" s="3" t="s">
        <v>179</v>
      </c>
      <c r="K33" s="3" t="s">
        <v>180</v>
      </c>
      <c r="L33" s="3">
        <v>70806097226</v>
      </c>
      <c r="M33" s="3" t="s">
        <v>181</v>
      </c>
      <c r="O33" s="3">
        <v>-95.9</v>
      </c>
      <c r="P33" s="3" t="s">
        <v>29</v>
      </c>
    </row>
    <row r="34" spans="1:16" hidden="1" x14ac:dyDescent="0.25">
      <c r="A34" s="4">
        <v>45845</v>
      </c>
      <c r="B34" s="4">
        <v>45845</v>
      </c>
      <c r="C34" s="3" t="s">
        <v>183</v>
      </c>
      <c r="D34" s="9"/>
      <c r="E34" s="9" t="s">
        <v>29</v>
      </c>
      <c r="F34" s="9">
        <v>-86.91</v>
      </c>
      <c r="G34" s="9" t="s">
        <v>38</v>
      </c>
      <c r="H34" s="9" t="s">
        <v>184</v>
      </c>
      <c r="I34" s="3" t="s">
        <v>185</v>
      </c>
      <c r="J34" s="3" t="s">
        <v>187</v>
      </c>
      <c r="K34" s="3" t="s">
        <v>188</v>
      </c>
      <c r="L34" s="3" t="s">
        <v>189</v>
      </c>
      <c r="M34" s="3" t="s">
        <v>190</v>
      </c>
      <c r="O34" s="3">
        <v>-86.91</v>
      </c>
      <c r="P34" s="3" t="s">
        <v>29</v>
      </c>
    </row>
    <row r="35" spans="1:16" hidden="1" x14ac:dyDescent="0.25">
      <c r="A35" s="4">
        <v>45842</v>
      </c>
      <c r="B35" s="4">
        <v>45842</v>
      </c>
      <c r="C35" s="3" t="s">
        <v>191</v>
      </c>
      <c r="D35" s="9" t="s">
        <v>192</v>
      </c>
      <c r="E35" s="9" t="s">
        <v>29</v>
      </c>
      <c r="F35" s="9">
        <v>-33</v>
      </c>
      <c r="G35" s="9" t="s">
        <v>79</v>
      </c>
      <c r="H35" s="9" t="s">
        <v>193</v>
      </c>
      <c r="I35" s="3" t="s">
        <v>194</v>
      </c>
      <c r="J35" s="3" t="s">
        <v>195</v>
      </c>
      <c r="K35" s="3" t="s">
        <v>196</v>
      </c>
      <c r="O35" s="3">
        <v>-33</v>
      </c>
    </row>
    <row r="36" spans="1:16" hidden="1" x14ac:dyDescent="0.25">
      <c r="A36" s="4">
        <v>45842</v>
      </c>
      <c r="B36" s="4">
        <v>45841</v>
      </c>
      <c r="C36" s="3" t="s">
        <v>197</v>
      </c>
      <c r="D36" s="6"/>
      <c r="E36" s="6" t="s">
        <v>29</v>
      </c>
      <c r="F36" s="6">
        <v>244.55</v>
      </c>
      <c r="G36" s="6" t="s">
        <v>123</v>
      </c>
      <c r="H36" s="6" t="s">
        <v>198</v>
      </c>
      <c r="I36" s="3" t="s">
        <v>199</v>
      </c>
      <c r="J36" s="3" t="s">
        <v>200</v>
      </c>
      <c r="K36" s="3" t="s">
        <v>201</v>
      </c>
      <c r="L36" s="3">
        <v>1664902715</v>
      </c>
      <c r="M36" s="3" t="s">
        <v>202</v>
      </c>
      <c r="O36" s="3">
        <v>244.55</v>
      </c>
      <c r="P36" s="3" t="s">
        <v>29</v>
      </c>
    </row>
    <row r="37" spans="1:16" hidden="1" x14ac:dyDescent="0.25">
      <c r="A37" s="4">
        <v>45842</v>
      </c>
      <c r="B37" s="4">
        <v>45842</v>
      </c>
      <c r="C37" s="3" t="s">
        <v>203</v>
      </c>
      <c r="D37" s="9" t="s">
        <v>204</v>
      </c>
      <c r="E37" s="9" t="s">
        <v>29</v>
      </c>
      <c r="F37" s="9">
        <v>-86.37</v>
      </c>
      <c r="G37" s="9" t="s">
        <v>38</v>
      </c>
      <c r="H37" s="9" t="s">
        <v>205</v>
      </c>
      <c r="I37" s="3" t="s">
        <v>206</v>
      </c>
      <c r="J37" s="3" t="s">
        <v>209</v>
      </c>
      <c r="K37" s="3" t="s">
        <v>210</v>
      </c>
      <c r="L37" s="3" t="s">
        <v>211</v>
      </c>
      <c r="O37" s="3">
        <v>-86.37</v>
      </c>
      <c r="P37" s="3" t="s">
        <v>29</v>
      </c>
    </row>
    <row r="38" spans="1:16" hidden="1" x14ac:dyDescent="0.25">
      <c r="A38" s="4">
        <v>45840</v>
      </c>
      <c r="B38" s="4">
        <v>45840</v>
      </c>
      <c r="C38" s="3" t="s">
        <v>212</v>
      </c>
      <c r="D38" s="9"/>
      <c r="E38" s="9" t="s">
        <v>29</v>
      </c>
      <c r="F38" s="9">
        <v>-246.16</v>
      </c>
      <c r="G38" s="9" t="s">
        <v>38</v>
      </c>
      <c r="H38" s="9" t="s">
        <v>213</v>
      </c>
      <c r="I38" s="3" t="s">
        <v>59</v>
      </c>
      <c r="J38" s="3" t="s">
        <v>61</v>
      </c>
      <c r="K38" s="3" t="s">
        <v>44</v>
      </c>
      <c r="L38" s="3" t="s">
        <v>214</v>
      </c>
      <c r="M38" s="3" t="s">
        <v>215</v>
      </c>
      <c r="O38" s="3">
        <v>-246.16</v>
      </c>
      <c r="P38" s="3" t="s">
        <v>29</v>
      </c>
    </row>
    <row r="39" spans="1:16" hidden="1" x14ac:dyDescent="0.25">
      <c r="A39" s="4">
        <v>45839</v>
      </c>
      <c r="B39" s="4">
        <v>45839</v>
      </c>
      <c r="C39" s="3" t="s">
        <v>216</v>
      </c>
      <c r="D39" s="9"/>
      <c r="E39" s="9" t="s">
        <v>29</v>
      </c>
      <c r="F39" s="10">
        <v>-1500</v>
      </c>
      <c r="G39" s="9" t="s">
        <v>147</v>
      </c>
      <c r="H39" s="9" t="s">
        <v>217</v>
      </c>
      <c r="I39" s="3" t="s">
        <v>218</v>
      </c>
      <c r="J39" s="3" t="s">
        <v>219</v>
      </c>
      <c r="K39" s="3" t="s">
        <v>104</v>
      </c>
      <c r="O39" s="5">
        <v>-1500</v>
      </c>
    </row>
    <row r="40" spans="1:16" hidden="1" x14ac:dyDescent="0.25">
      <c r="A40" s="4">
        <v>45839</v>
      </c>
      <c r="B40" s="4">
        <v>45839</v>
      </c>
      <c r="C40" s="3" t="s">
        <v>220</v>
      </c>
      <c r="D40" s="6"/>
      <c r="E40" s="6" t="s">
        <v>29</v>
      </c>
      <c r="F40" s="7">
        <v>4000</v>
      </c>
      <c r="G40" s="6" t="s">
        <v>30</v>
      </c>
      <c r="H40" s="6" t="s">
        <v>221</v>
      </c>
      <c r="I40" s="3" t="s">
        <v>222</v>
      </c>
      <c r="J40" s="3" t="s">
        <v>82</v>
      </c>
      <c r="K40" s="3" t="s">
        <v>163</v>
      </c>
      <c r="M40" s="3" t="s">
        <v>223</v>
      </c>
      <c r="O40" s="5">
        <v>4000</v>
      </c>
      <c r="P40" s="3" t="s">
        <v>29</v>
      </c>
    </row>
    <row r="41" spans="1:16" hidden="1" x14ac:dyDescent="0.25">
      <c r="A41" s="4">
        <v>45839</v>
      </c>
      <c r="B41" s="4">
        <v>45839</v>
      </c>
      <c r="C41" s="3" t="s">
        <v>224</v>
      </c>
      <c r="D41" s="6"/>
      <c r="E41" s="6" t="s">
        <v>29</v>
      </c>
      <c r="F41" s="6">
        <v>374</v>
      </c>
      <c r="G41" s="6" t="s">
        <v>130</v>
      </c>
      <c r="H41" s="6" t="s">
        <v>225</v>
      </c>
    </row>
    <row r="42" spans="1:16" hidden="1" x14ac:dyDescent="0.25">
      <c r="A42" s="4">
        <v>45839</v>
      </c>
      <c r="B42" s="4">
        <v>45839</v>
      </c>
      <c r="C42" s="3" t="s">
        <v>226</v>
      </c>
      <c r="D42" s="9"/>
      <c r="E42" s="9" t="s">
        <v>29</v>
      </c>
      <c r="F42" s="10">
        <v>-1119</v>
      </c>
      <c r="G42" s="9" t="s">
        <v>227</v>
      </c>
      <c r="H42" s="9" t="s">
        <v>228</v>
      </c>
      <c r="I42" s="3" t="s">
        <v>229</v>
      </c>
      <c r="J42" s="3" t="s">
        <v>232</v>
      </c>
      <c r="K42" s="3" t="s">
        <v>233</v>
      </c>
      <c r="M42" s="3" t="s">
        <v>234</v>
      </c>
      <c r="O42" s="5">
        <v>-1119</v>
      </c>
    </row>
    <row r="43" spans="1:16" hidden="1" x14ac:dyDescent="0.25">
      <c r="A43" s="4">
        <v>45839</v>
      </c>
      <c r="B43" s="4">
        <v>45839</v>
      </c>
      <c r="C43" s="3" t="s">
        <v>235</v>
      </c>
      <c r="D43" s="9"/>
      <c r="E43" s="9" t="s">
        <v>29</v>
      </c>
      <c r="F43" s="9">
        <v>-23.88</v>
      </c>
      <c r="G43" s="9" t="s">
        <v>38</v>
      </c>
      <c r="H43" s="9" t="s">
        <v>236</v>
      </c>
      <c r="I43" s="3" t="s">
        <v>66</v>
      </c>
      <c r="J43" s="3" t="s">
        <v>69</v>
      </c>
      <c r="K43" s="3" t="s">
        <v>70</v>
      </c>
      <c r="L43" s="3" t="s">
        <v>237</v>
      </c>
      <c r="M43" s="3" t="s">
        <v>238</v>
      </c>
      <c r="O43" s="3">
        <v>-23.88</v>
      </c>
      <c r="P43" s="3" t="s">
        <v>29</v>
      </c>
    </row>
    <row r="44" spans="1:16" hidden="1" x14ac:dyDescent="0.25">
      <c r="A44" s="4">
        <v>45839</v>
      </c>
      <c r="B44" s="4">
        <v>45839</v>
      </c>
      <c r="C44" s="3" t="s">
        <v>239</v>
      </c>
      <c r="D44" s="9"/>
      <c r="E44" s="9" t="s">
        <v>29</v>
      </c>
      <c r="F44" s="9">
        <v>-96.17</v>
      </c>
      <c r="G44" s="9" t="s">
        <v>38</v>
      </c>
      <c r="H44" s="9" t="s">
        <v>240</v>
      </c>
      <c r="I44" s="3" t="s">
        <v>241</v>
      </c>
      <c r="J44" s="3" t="s">
        <v>244</v>
      </c>
      <c r="K44" s="3" t="s">
        <v>163</v>
      </c>
      <c r="L44" s="3" t="s">
        <v>245</v>
      </c>
      <c r="M44" s="3" t="s">
        <v>246</v>
      </c>
      <c r="O44" s="3">
        <v>-96.17</v>
      </c>
      <c r="P44" s="3" t="s">
        <v>29</v>
      </c>
    </row>
  </sheetData>
  <autoFilter ref="A1:P44" xr:uid="{00000000-0009-0000-0000-000004000000}">
    <filterColumn colId="3">
      <filters>
        <filter val="ARVI 0625"/>
      </filters>
    </filterColumn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Kostenüberblick</vt:lpstr>
      <vt:lpstr>April2025</vt:lpstr>
      <vt:lpstr>Mai2025</vt:lpstr>
      <vt:lpstr>Juni 2025</vt:lpstr>
      <vt:lpstr>Juli2025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Claudia Robineau</cp:lastModifiedBy>
  <dcterms:created xsi:type="dcterms:W3CDTF">2025-08-08T22:56:24Z</dcterms:created>
  <dcterms:modified xsi:type="dcterms:W3CDTF">2025-08-12T20:05:14Z</dcterms:modified>
</cp:coreProperties>
</file>