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März 2026/"/>
    </mc:Choice>
  </mc:AlternateContent>
  <xr:revisionPtr revIDLastSave="0" documentId="8_{140D5C0E-AB3C-E949-B28C-1DFB8AED5D63}" xr6:coauthVersionLast="47" xr6:coauthVersionMax="47" xr10:uidLastSave="{00000000-0000-0000-0000-000000000000}"/>
  <bookViews>
    <workbookView xWindow="24480" yWindow="23100" windowWidth="27840" windowHeight="19400" activeTab="2"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8" i="1"/>
  <c r="I9" i="1"/>
  <c r="I15" i="1"/>
  <c r="I16" i="1"/>
  <c r="I22" i="1"/>
  <c r="I23" i="1"/>
  <c r="I29" i="1"/>
  <c r="I30"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11" i="3"/>
  <c r="H7" i="3"/>
  <c r="H10" i="3"/>
  <c r="H20" i="3"/>
  <c r="H18" i="3"/>
  <c r="H23" i="3"/>
  <c r="H15" i="3"/>
  <c r="H25" i="3"/>
  <c r="H29" i="3"/>
  <c r="H16" i="3"/>
  <c r="H30" i="3"/>
  <c r="H31" i="3"/>
  <c r="H28" i="3"/>
  <c r="H13" i="3"/>
  <c r="H22" i="3"/>
  <c r="H24" i="3"/>
  <c r="H14" i="3"/>
  <c r="H8" i="3"/>
  <c r="H6" i="3"/>
  <c r="H2" i="3"/>
  <c r="H17" i="3"/>
  <c r="H21" i="3"/>
  <c r="H32" i="3"/>
  <c r="H3" i="3"/>
  <c r="H27" i="3"/>
  <c r="H4" i="3"/>
  <c r="H9"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28" i="7"/>
  <c r="H9" i="4"/>
  <c r="H12" i="9"/>
  <c r="H30" i="7"/>
  <c r="H10" i="2"/>
  <c r="H24" i="1"/>
  <c r="H5" i="1"/>
  <c r="H27" i="10"/>
  <c r="H22" i="9"/>
  <c r="H30" i="5"/>
  <c r="H20" i="10"/>
  <c r="H10" i="7"/>
  <c r="H24" i="12"/>
  <c r="H11" i="5"/>
  <c r="H3" i="1"/>
  <c r="H20" i="7"/>
  <c r="H12" i="1"/>
  <c r="H25" i="8"/>
  <c r="H31" i="6"/>
  <c r="H4" i="8"/>
  <c r="H17" i="8"/>
  <c r="H24" i="11"/>
  <c r="H17" i="6"/>
  <c r="H23" i="1"/>
  <c r="H22" i="10"/>
  <c r="H10" i="4"/>
  <c r="H10" i="11"/>
  <c r="H2" i="10"/>
  <c r="H29" i="6"/>
  <c r="H16" i="10"/>
  <c r="H18" i="12"/>
  <c r="H16" i="11"/>
  <c r="H3" i="6"/>
  <c r="H15" i="12"/>
  <c r="H26" i="3"/>
  <c r="H31" i="5"/>
  <c r="H18" i="1"/>
  <c r="H3" i="10"/>
  <c r="H29" i="1"/>
  <c r="H8" i="4"/>
  <c r="H2" i="1"/>
  <c r="H25" i="4"/>
  <c r="H6" i="1"/>
  <c r="H22" i="2"/>
  <c r="H22" i="4"/>
  <c r="H14" i="5"/>
  <c r="H32" i="5"/>
  <c r="H19" i="2"/>
  <c r="H19" i="4"/>
  <c r="H5" i="4"/>
  <c r="H2" i="9"/>
  <c r="H11" i="7"/>
  <c r="H19" i="3"/>
  <c r="H12" i="11"/>
  <c r="H2" i="5"/>
  <c r="H14" i="7"/>
  <c r="H9" i="5"/>
  <c r="H27" i="4"/>
  <c r="H14" i="9"/>
  <c r="H12" i="3"/>
  <c r="H26" i="1"/>
  <c r="H6" i="4"/>
  <c r="H13" i="1"/>
  <c r="H6" i="8"/>
  <c r="H5" i="6"/>
  <c r="H21" i="2"/>
  <c r="H17" i="5"/>
  <c r="H20" i="8"/>
  <c r="H27" i="2"/>
  <c r="H10" i="12"/>
  <c r="H12" i="2"/>
  <c r="H28" i="9"/>
  <c r="H15" i="4"/>
  <c r="H15" i="11"/>
  <c r="H20" i="12"/>
  <c r="H21" i="8"/>
  <c r="H5" i="2"/>
  <c r="H26" i="6"/>
  <c r="H13" i="4"/>
  <c r="H26" i="11"/>
  <c r="H17" i="7"/>
  <c r="H10" i="1"/>
  <c r="H24" i="2"/>
  <c r="H13" i="9"/>
  <c r="H15" i="5"/>
  <c r="H14" i="10"/>
  <c r="H15" i="1"/>
  <c r="H27" i="9"/>
  <c r="H25" i="6"/>
  <c r="H5" i="7"/>
  <c r="H14" i="11"/>
  <c r="H20" i="11"/>
  <c r="H10" i="6"/>
  <c r="H11" i="9"/>
  <c r="H28" i="1"/>
  <c r="H4" i="2"/>
  <c r="H27" i="12"/>
  <c r="H13" i="6"/>
  <c r="H10" i="10"/>
  <c r="H4" i="1"/>
  <c r="H27" i="5"/>
  <c r="H7" i="7"/>
  <c r="H3" i="2"/>
  <c r="H13" i="7"/>
  <c r="H23" i="2"/>
  <c r="H4" i="11"/>
  <c r="H18" i="11"/>
  <c r="H30" i="9"/>
  <c r="H9" i="9"/>
  <c r="H32" i="1"/>
  <c r="H7" i="1"/>
  <c r="H3" i="9"/>
  <c r="H19" i="11"/>
  <c r="H5" i="10"/>
  <c r="H15" i="2"/>
  <c r="H24" i="9"/>
  <c r="H5" i="5"/>
  <c r="H6" i="7"/>
  <c r="H20" i="9"/>
  <c r="H7" i="2"/>
  <c r="H3" i="12"/>
  <c r="H30" i="10"/>
  <c r="H2" i="7"/>
  <c r="H29" i="2"/>
  <c r="H20" i="6"/>
  <c r="H4" i="10"/>
  <c r="H25" i="1"/>
  <c r="H32" i="10"/>
  <c r="H23" i="5"/>
  <c r="H16" i="9"/>
  <c r="H8" i="11"/>
  <c r="H10" i="9"/>
  <c r="H25" i="7"/>
  <c r="H16" i="1"/>
  <c r="H5" i="9"/>
  <c r="H22" i="6"/>
  <c r="H21" i="4"/>
  <c r="H20" i="5"/>
  <c r="H17" i="4"/>
  <c r="H21" i="10"/>
  <c r="H30" i="1"/>
  <c r="H28" i="10"/>
  <c r="H14" i="8"/>
  <c r="H31" i="11"/>
  <c r="H10" i="5"/>
  <c r="H12" i="5"/>
  <c r="H27" i="1"/>
  <c r="H21" i="9"/>
  <c r="H10" i="8"/>
  <c r="H19" i="1"/>
  <c r="H25" i="5"/>
  <c r="H12" i="8"/>
  <c r="H29" i="4"/>
  <c r="H29" i="10"/>
  <c r="H24" i="10"/>
  <c r="H18" i="4"/>
  <c r="H26" i="8"/>
  <c r="H5" i="3"/>
  <c r="H8" i="9"/>
  <c r="H26" i="5"/>
  <c r="H4" i="6"/>
  <c r="H21" i="6"/>
  <c r="H21" i="1"/>
  <c r="H22" i="1"/>
  <c r="H6" i="11"/>
  <c r="H13" i="5"/>
  <c r="H13" i="8"/>
  <c r="H3" i="4"/>
  <c r="H9" i="2"/>
  <c r="H8" i="6"/>
  <c r="H11" i="12"/>
  <c r="H30" i="12"/>
  <c r="H9" i="1"/>
  <c r="H19" i="9"/>
  <c r="H20" i="1"/>
  <c r="H6" i="6"/>
  <c r="H16" i="2"/>
  <c r="H25" i="11"/>
  <c r="H7" i="8"/>
  <c r="H20" i="2"/>
  <c r="H7" i="4"/>
  <c r="H28" i="11"/>
  <c r="H21" i="5"/>
  <c r="H11" i="6"/>
  <c r="H6" i="12"/>
  <c r="H7" i="6"/>
  <c r="H30" i="11"/>
  <c r="H23" i="10"/>
  <c r="H5" i="11"/>
  <c r="H29" i="7"/>
  <c r="H3" i="7"/>
  <c r="H24" i="8"/>
  <c r="H25" i="9"/>
  <c r="H12" i="4"/>
  <c r="H9" i="6"/>
  <c r="H23" i="4"/>
  <c r="H30" i="8"/>
  <c r="H26" i="2"/>
  <c r="H8" i="5"/>
  <c r="H8" i="2"/>
  <c r="H23" i="11"/>
  <c r="H17" i="9"/>
  <c r="H6" i="9"/>
  <c r="H18" i="6"/>
  <c r="H22" i="11"/>
  <c r="H8" i="10"/>
  <c r="H17" i="1"/>
  <c r="H19" i="7"/>
  <c r="H27" i="11"/>
  <c r="H11" i="11"/>
  <c r="H8" i="12"/>
  <c r="H26" i="7"/>
  <c r="H7" i="10"/>
  <c r="H18" i="2"/>
  <c r="H21" i="12"/>
  <c r="H7" i="5"/>
  <c r="H2" i="8"/>
  <c r="H15" i="9"/>
  <c r="H12" i="12"/>
  <c r="H17" i="11"/>
  <c r="H16" i="4"/>
  <c r="H12" i="10"/>
  <c r="H31" i="9"/>
  <c r="H27" i="7"/>
  <c r="H24" i="6"/>
  <c r="H21" i="7"/>
  <c r="H12" i="7"/>
  <c r="H22" i="12"/>
  <c r="H22" i="8"/>
  <c r="H18" i="9"/>
  <c r="H22" i="7"/>
  <c r="H22" i="5"/>
  <c r="H4" i="9"/>
  <c r="H29" i="12"/>
  <c r="H31" i="12"/>
  <c r="H30" i="6"/>
  <c r="H15" i="6"/>
  <c r="H25" i="2"/>
  <c r="H14" i="2"/>
  <c r="H31" i="7"/>
  <c r="H31" i="10"/>
  <c r="H7" i="12"/>
  <c r="H17" i="12"/>
  <c r="H6" i="2"/>
  <c r="H17" i="2"/>
  <c r="H13" i="11"/>
  <c r="H24" i="5"/>
  <c r="H24" i="4"/>
  <c r="H29" i="9"/>
  <c r="H18" i="8"/>
  <c r="H19" i="8"/>
  <c r="H27" i="8"/>
  <c r="H19" i="6"/>
  <c r="H25" i="12"/>
  <c r="H18" i="10"/>
  <c r="H32" i="7"/>
  <c r="H28" i="2"/>
  <c r="H5" i="12"/>
  <c r="H20" i="4"/>
  <c r="H25" i="10"/>
  <c r="H14" i="1"/>
  <c r="H13" i="12"/>
  <c r="H8" i="7"/>
  <c r="H31" i="8"/>
  <c r="H16" i="6"/>
  <c r="H26" i="10"/>
  <c r="H11" i="10"/>
  <c r="H24" i="7"/>
  <c r="H29" i="5"/>
  <c r="H18" i="7"/>
  <c r="H6" i="5"/>
  <c r="H16" i="5"/>
  <c r="H29" i="8"/>
  <c r="H11" i="4"/>
  <c r="H6" i="10"/>
  <c r="H32" i="12"/>
  <c r="H28" i="12"/>
  <c r="H13" i="10"/>
  <c r="H15" i="7"/>
  <c r="H23" i="9"/>
  <c r="H9" i="10"/>
  <c r="H2" i="6"/>
  <c r="H26" i="9"/>
  <c r="H2" i="11"/>
  <c r="H5" i="8"/>
  <c r="H2" i="2"/>
  <c r="H31" i="1"/>
  <c r="H9" i="12"/>
  <c r="H28" i="6"/>
  <c r="H11" i="2"/>
  <c r="H14" i="6"/>
  <c r="H8" i="8"/>
  <c r="H7" i="9"/>
  <c r="H23" i="6"/>
  <c r="H3" i="11"/>
  <c r="H3" i="5"/>
  <c r="H16" i="7"/>
  <c r="H19" i="10"/>
  <c r="H16" i="8"/>
  <c r="H23" i="7"/>
  <c r="H27" i="6"/>
  <c r="H23" i="12"/>
  <c r="H15" i="10"/>
  <c r="H18" i="5"/>
  <c r="H13" i="2"/>
  <c r="H4" i="5"/>
  <c r="H11" i="1"/>
  <c r="H4" i="12"/>
  <c r="H28" i="5"/>
  <c r="H2" i="12"/>
  <c r="H19" i="5"/>
  <c r="H17" i="10"/>
  <c r="H32" i="8"/>
  <c r="H7" i="11"/>
  <c r="H9" i="7"/>
  <c r="H8" i="1"/>
  <c r="H9" i="11"/>
  <c r="H19" i="12"/>
  <c r="H28" i="4"/>
  <c r="H23" i="8"/>
  <c r="H11" i="8"/>
  <c r="H14" i="12"/>
  <c r="H30" i="4"/>
  <c r="H14" i="4"/>
  <c r="H16" i="12"/>
  <c r="H12" i="6"/>
  <c r="H3" i="8"/>
  <c r="H15" i="8"/>
  <c r="H9" i="8"/>
  <c r="H28" i="8"/>
  <c r="H29" i="11"/>
  <c r="H2" i="4"/>
  <c r="H4" i="4"/>
  <c r="H26" i="4"/>
  <c r="H4" i="7"/>
  <c r="H31" i="4"/>
  <c r="H21" i="11"/>
  <c r="H26" i="12"/>
  <c r="I31" i="1" l="1"/>
  <c r="I32" i="1"/>
  <c r="I27" i="1"/>
  <c r="I25" i="1"/>
  <c r="I28" i="1"/>
  <c r="I26" i="1"/>
  <c r="I24" i="1"/>
  <c r="I17" i="1"/>
  <c r="I20" i="1"/>
  <c r="I21" i="1"/>
  <c r="I19" i="1"/>
  <c r="I18" i="1"/>
  <c r="I11" i="1"/>
  <c r="I14" i="1"/>
  <c r="I10" i="1"/>
  <c r="I13" i="1"/>
  <c r="I12" i="1"/>
  <c r="I7" i="1"/>
  <c r="I6" i="1"/>
  <c r="I5" i="1"/>
  <c r="I4" i="1"/>
  <c r="I3" i="1"/>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<sst xmlns="http://schemas.openxmlformats.org/spreadsheetml/2006/main" count="447" uniqueCount="73">
  <si>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</si>
  <si>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</si>
  <si>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</si>
  <si>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</si>
  <si>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</si>
  <si>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</si>
  <si>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</si>
  <si>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</si>
  <si>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</si>
  <si>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</si>
  <si>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</si>
  <si>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</si>
  <si>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</si>
  <si>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</si>
  <si>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</si>
  <si>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</si>
  <si>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</si>
  <si>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</si>
  <si>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</si>
  <si>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</si>
  <si>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</si>
  <si>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</si>
  <si>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</si>
  <si>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</si>
  <si>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</si>
  <si>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</si>
  <si>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</si>
  <si>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</si>
  <si>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</si>
  <si>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</si>
  <si>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</si>
  <si>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</si>
  <si>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</si>
  <si>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</si>
  <si>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</si>
  <si>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</si>
  <si>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</si>
  <si>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</si>
  <si>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</si>
  <si>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</si>
  <si>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</si>
  <si>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</si>
  <si>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</si>
  <si>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</si>
  <si>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</si>
  <si>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</si>
  <si>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</si>
  <si>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</si>
  <si>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</si>
  <si>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</si>
  <si>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</si>
  <si>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</si>
  <si>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</si>
  <si>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</si>
  <si>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</si>
  <si>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</si>
  <si>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</si>
  <si>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</si>
  <si>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</si>
  <si>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</si>
  <si>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</si>
  <si>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</si>
  <si>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</si>
  <si>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</si>
  <si>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</si>
  <si>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</si>
  <si>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</si>
  <si>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</si>
  <si>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</si>
  <si>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</si>
  <si>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</si>
  <si>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</si>
  <si>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Tihamir Martc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</si>
</sst>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4">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Tihamir Martc</v>
      </c>
      <c r="N3" s="41"/>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8</v>
      </c>
      <c r="I7" s="27">
        <f t="shared" si="2"/>
        <v>0</v>
      </c>
      <c r="J7" s="7"/>
      <c r="K7" s="39"/>
      <c r="L7" s="39"/>
      <c r="M7" s="1" t="s">
        <v>59</v>
      </c>
      <c r="N7" s="27">
        <f>Gesamt!B9+Gesamt!E2-Gesamt!J2</f>
        <v>0</v>
      </c>
      <c r="O7" s="35"/>
      <c r="Q7" s="7"/>
    </row>
    <row r="8" spans="1:21" x14ac:dyDescent="0.2">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21" x14ac:dyDescent="0.2">
      <c r="A14" s="29">
        <v>46035</v>
      </c>
      <c r="B14" t="str">
        <f t="shared" si="0"/>
        <v>Di</v>
      </c>
      <c r="G14" s="27">
        <f t="shared" si="1"/>
        <v>0</v>
      </c>
      <c r="H14" s="27">
        <f ca="1">IF(Q14&lt;&gt;"",Q14,IF(OR(C14="Feiertag",A14&lt;Gesamt!$B$11,A14&gt;Gesamt!$B$13,),0,INDIRECT("N"&amp;WEEKDAY(A14,2)+19)))</f>
        <v>8</v>
      </c>
      <c r="I14" s="27">
        <f t="shared" si="2"/>
        <v>0</v>
      </c>
      <c r="J14" s="7"/>
      <c r="K14" s="39"/>
      <c r="L14" s="39"/>
      <c r="O14" s="35"/>
      <c r="Q14" s="7"/>
    </row>
    <row r="15" spans="1:21" x14ac:dyDescent="0.2">
      <c r="A15" s="29">
        <v>46036</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Gesamt!B5+Gesamt!B7-Gesamt!G2</f>
        <v>20</v>
      </c>
      <c r="O15" s="35"/>
      <c r="Q15" s="7"/>
    </row>
    <row r="16" spans="1:21" x14ac:dyDescent="0.2">
      <c r="A16" s="29">
        <v>46037</v>
      </c>
      <c r="B16" t="str">
        <f t="shared" si="0"/>
        <v>Do</v>
      </c>
      <c r="G16" s="27">
        <f t="shared" si="1"/>
        <v>0</v>
      </c>
      <c r="H16" s="27">
        <f ca="1">IF(Q16&lt;&gt;"",Q16,IF(OR(C16="Feiertag",A16&lt;Gesamt!$B$11,A16&gt;Gesamt!$B$13,),0,INDIRECT("N"&amp;WEEKDAY(A16,2)+19)))</f>
        <v>8</v>
      </c>
      <c r="I16" s="27">
        <f t="shared" si="2"/>
        <v>0</v>
      </c>
      <c r="J16" s="7"/>
      <c r="K16" s="39"/>
      <c r="L16" s="39"/>
      <c r="M16" s="2"/>
      <c r="O16" s="35"/>
      <c r="Q16" s="7"/>
    </row>
    <row r="17" spans="1:17" x14ac:dyDescent="0.2">
      <c r="A17" s="29">
        <v>46038</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46041</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46042</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46043</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46044</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46045</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
      <c r="A27" s="29">
        <v>46048</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46049</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46050</v>
      </c>
      <c r="B29" t="str">
        <f t="shared" si="0"/>
        <v>Mi</v>
      </c>
      <c r="G29" s="27">
        <f t="shared" si="1"/>
        <v>0</v>
      </c>
      <c r="H29" s="27">
        <f ca="1">IF(Q29&lt;&gt;"",Q29,IF(OR(C29="Feiertag",A29&lt;Gesamt!$B$11,A29&gt;Gesamt!$B$13,),0,INDIRECT("N"&amp;WEEKDAY(A29,2)+19)))</f>
        <v>8</v>
      </c>
      <c r="I29" s="27">
        <f>IF(OR(C29="Überstundenabbau",C29="Urlaub halber Tag",E29&lt;&gt;""),G29-H29,0)</f>
        <v>0</v>
      </c>
      <c r="J29" s="7"/>
      <c r="K29" s="39"/>
      <c r="L29" s="39"/>
      <c r="O29" s="35"/>
      <c r="Q29" s="7"/>
    </row>
    <row r="30" spans="1:17" x14ac:dyDescent="0.2">
      <c r="A30" s="29">
        <v>46051</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46052</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8</v>
      </c>
      <c r="I3" s="27">
        <f t="shared" ref="I3:I29" si="2">IF(OR(C3="Überstundenabbau",C3="Urlaub halber Tag",E3&lt;&gt;""),G3-H3,0)</f>
        <v>0</v>
      </c>
      <c r="J3" s="7"/>
      <c r="K3" s="39"/>
      <c r="L3" s="39"/>
      <c r="M3" s="41" t="str">
        <f>Gesamt!A3</f>
        <v>Tihamir Martc</v>
      </c>
      <c r="N3" s="41"/>
      <c r="O3" s="35"/>
      <c r="Q3" s="7"/>
    </row>
    <row r="4" spans="1:17" x14ac:dyDescent="0.2">
      <c r="A4" s="29">
        <v>46056</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46058</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6.5</v>
      </c>
      <c r="I7" s="27">
        <f t="shared" si="2"/>
        <v>0</v>
      </c>
      <c r="J7" s="7"/>
      <c r="K7" s="39"/>
      <c r="L7" s="39"/>
      <c r="M7" s="1" t="s">
        <v>59</v>
      </c>
      <c r="N7" s="27">
        <f>Gesamt!B9+SUM(Gesamt!E2:E3)-SUM(Gesamt!J2:J3)</f>
        <v>0</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20</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46070</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46077</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46080</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abSelected="1" zoomScaleNormal="100" workbookViewId="0">
      <selection activeCell="J30" sqref="J30"/>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71</v>
      </c>
      <c r="K3" s="39">
        <v>30</v>
      </c>
      <c r="L3" s="39"/>
      <c r="M3" s="41" t="str">
        <f>Gesamt!A3</f>
        <v>Tihamir Martc</v>
      </c>
      <c r="N3" s="41"/>
      <c r="O3" s="35"/>
      <c r="Q3" s="7"/>
    </row>
    <row r="4" spans="1:17" x14ac:dyDescent="0.2">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71</v>
      </c>
      <c r="K4" s="39">
        <v>30</v>
      </c>
      <c r="L4" s="39"/>
      <c r="O4" s="35"/>
      <c r="Q4" s="7"/>
    </row>
    <row r="5" spans="1:17" x14ac:dyDescent="0.2">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71</v>
      </c>
      <c r="K5" s="39">
        <v>30</v>
      </c>
      <c r="L5" s="39"/>
      <c r="M5" s="1" t="s">
        <v>8</v>
      </c>
      <c r="N5" s="27">
        <f ca="1">SUM(I2:I32)</f>
        <v>-3.1974423109204508E-14</v>
      </c>
      <c r="O5" s="35"/>
      <c r="Q5" s="7"/>
    </row>
    <row r="6" spans="1:17" x14ac:dyDescent="0.2">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71</v>
      </c>
      <c r="K6" s="39">
        <v>30</v>
      </c>
      <c r="L6" s="39"/>
      <c r="M6" s="25"/>
      <c r="O6" s="35"/>
      <c r="Q6" s="7"/>
    </row>
    <row r="7" spans="1:17" x14ac:dyDescent="0.2">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71</v>
      </c>
      <c r="K7" s="39">
        <v>30</v>
      </c>
      <c r="L7" s="39"/>
      <c r="M7" s="1" t="s">
        <v>59</v>
      </c>
      <c r="N7" s="27">
        <f ca="1">Gesamt!B9+SUM(Gesamt!E2:E4)-SUM(Gesamt!J2:J4)</f>
        <v>-3.1974423109204508E-14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71</v>
      </c>
      <c r="K10" s="39">
        <v>30</v>
      </c>
      <c r="L10" s="39"/>
      <c r="M10" s="25"/>
      <c r="O10" s="35"/>
      <c r="Q10" s="7"/>
    </row>
    <row r="11" spans="1:17" x14ac:dyDescent="0.2">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71</v>
      </c>
      <c r="K11" s="39">
        <v>30</v>
      </c>
      <c r="L11" s="39"/>
      <c r="M11" s="1" t="s">
        <v>57</v>
      </c>
      <c r="N11" s="28">
        <f>SUM(Gesamt!F2:F4)</f>
        <v>0</v>
      </c>
      <c r="O11" s="35"/>
      <c r="Q11" s="7"/>
    </row>
    <row r="12" spans="1:17" x14ac:dyDescent="0.2">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71</v>
      </c>
      <c r="K12" s="39">
        <v>30</v>
      </c>
      <c r="L12" s="39"/>
      <c r="M12" s="25"/>
      <c r="O12" s="35"/>
      <c r="Q12" s="7"/>
    </row>
    <row r="13" spans="1:17" x14ac:dyDescent="0.2">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71</v>
      </c>
      <c r="K13" s="39">
        <v>30</v>
      </c>
      <c r="L13" s="39"/>
      <c r="M13" s="1" t="s">
        <v>26</v>
      </c>
      <c r="N13">
        <f>COUNTIF(C2:C32, "Urlaub")+COUNTIF(C2:C32,"Urlaub halber Tag")/2</f>
        <v>0</v>
      </c>
      <c r="O13" s="35"/>
      <c r="Q13" s="7"/>
    </row>
    <row r="14" spans="1:17" x14ac:dyDescent="0.2">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71</v>
      </c>
      <c r="K14" s="39">
        <v>30</v>
      </c>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20</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71</v>
      </c>
      <c r="K17" s="39">
        <v>30</v>
      </c>
      <c r="L17" s="39"/>
      <c r="M17" s="1" t="s">
        <v>50</v>
      </c>
      <c r="N17" s="27">
        <f>SUM(G2:G32)</f>
        <v>169.99999999999997</v>
      </c>
      <c r="O17" s="35"/>
      <c r="Q17" s="7"/>
    </row>
    <row r="18" spans="1:17" x14ac:dyDescent="0.2">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71</v>
      </c>
      <c r="K18" s="39">
        <v>30</v>
      </c>
      <c r="L18" s="39"/>
      <c r="O18" s="35"/>
      <c r="Q18" s="7"/>
    </row>
    <row r="19" spans="1:17" x14ac:dyDescent="0.2">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71</v>
      </c>
      <c r="K19" s="39">
        <v>30</v>
      </c>
      <c r="L19" s="39"/>
      <c r="M19" s="13" t="s">
        <v>6</v>
      </c>
      <c r="O19" s="35"/>
      <c r="Q19" s="7"/>
    </row>
    <row r="20" spans="1:17" x14ac:dyDescent="0.2">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71</v>
      </c>
      <c r="K20" s="39">
        <v>30</v>
      </c>
      <c r="L20" s="39"/>
      <c r="M20" s="6" t="s">
        <v>43</v>
      </c>
      <c r="N20" s="7">
        <f>Gesamt!C30</f>
        <v>8</v>
      </c>
      <c r="O20" s="35"/>
      <c r="Q20" s="7"/>
    </row>
    <row r="21" spans="1:17" x14ac:dyDescent="0.2">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71</v>
      </c>
      <c r="K21" s="39">
        <v>30</v>
      </c>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71</v>
      </c>
      <c r="K24" s="39">
        <v>30</v>
      </c>
      <c r="L24" s="39"/>
      <c r="M24" s="6" t="s">
        <v>47</v>
      </c>
      <c r="N24" s="7">
        <f>Gesamt!C34</f>
        <v>6.5</v>
      </c>
      <c r="O24" s="35"/>
      <c r="Q24" s="7"/>
    </row>
    <row r="25" spans="1:17" x14ac:dyDescent="0.2">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71</v>
      </c>
      <c r="K25" s="39">
        <v>30</v>
      </c>
      <c r="L25" s="39"/>
      <c r="M25" s="6" t="s">
        <v>48</v>
      </c>
      <c r="N25" s="7">
        <f>Gesamt!C35</f>
        <v>0</v>
      </c>
      <c r="O25" s="35"/>
      <c r="Q25" s="7"/>
    </row>
    <row r="26" spans="1:17" x14ac:dyDescent="0.2">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71</v>
      </c>
      <c r="K26" s="39">
        <v>30</v>
      </c>
      <c r="L26" s="39"/>
      <c r="M26" s="6" t="s">
        <v>49</v>
      </c>
      <c r="N26" s="7">
        <f>Gesamt!C36</f>
        <v>0</v>
      </c>
      <c r="O26" s="35"/>
      <c r="Q26" s="7"/>
    </row>
    <row r="27" spans="1:17" x14ac:dyDescent="0.2">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71</v>
      </c>
      <c r="K27" s="39">
        <v>30</v>
      </c>
      <c r="L27" s="39"/>
      <c r="M27" s="13" t="s">
        <v>54</v>
      </c>
      <c r="N27" s="27">
        <f>SUM(N20:N26)</f>
        <v>38.5</v>
      </c>
      <c r="O27" s="35"/>
      <c r="Q27" s="7"/>
    </row>
    <row r="28" spans="1:17" x14ac:dyDescent="0.2">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71</v>
      </c>
      <c r="K28" s="39">
        <v>30</v>
      </c>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71</v>
      </c>
      <c r="K31" s="39">
        <v>30</v>
      </c>
      <c r="L31" s="39"/>
      <c r="O31" s="35"/>
      <c r="Q31" s="7"/>
    </row>
    <row r="32" spans="1:17" x14ac:dyDescent="0.2">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71</v>
      </c>
      <c r="K32" s="39">
        <v>30</v>
      </c>
      <c r="L32" s="39"/>
      <c r="O32" s="35"/>
      <c r="Q32" s="7"/>
    </row>
    <row r="33" spans="10:12" x14ac:dyDescent="0.2">
      <c r="K33" s="39"/>
      <c r="L33" s="39"/>
    </row>
    <row r="34" spans="10:12" x14ac:dyDescent="0.2">
      <c r="J34" s="2" t="s">
        <v>68</v>
      </c>
      <c r="K34" s="39">
        <f>SUM(K2:K33)</f>
        <v>660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Tihamir Martc</v>
      </c>
      <c r="N3" s="41"/>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-3.1974423109204508E-14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20</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Tihamir Martc</v>
      </c>
      <c r="N3" s="41"/>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-3.1974423109204508E-14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20</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Tihamir Martc</v>
      </c>
      <c r="N3" s="41"/>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-3.1974423109204508E-14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20</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Tihamir Martc</v>
      </c>
      <c r="N3" s="41"/>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-3.1974423109204508E-14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20</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Tihamir Martc</v>
      </c>
      <c r="N3" s="41"/>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-3.1974423109204508E-14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20</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Tihamir Martc</v>
      </c>
      <c r="N3" s="41"/>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-3.1974423109204508E-14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20</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Tihamir Martc</v>
      </c>
      <c r="N3" s="41"/>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-3.1974423109204508E-14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20</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Tihamir Martc</v>
      </c>
      <c r="N3" s="41"/>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-3.1974423109204508E-14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20</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Tihamir Martc</v>
      </c>
      <c r="N3" s="41"/>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-3.1974423109204508E-14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20</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G29" sqref="G29"/>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Januar!N5</f>
        <v>0</v>
      </c>
      <c r="F2" s="8">
        <f>Januar!N9</f>
        <v>0</v>
      </c>
      <c r="G2" s="2">
        <f>Januar!N13</f>
        <v>0</v>
      </c>
      <c r="H2" s="7">
        <f>Januar!N17</f>
        <v>0</v>
      </c>
      <c r="I2" s="7"/>
      <c r="J2" s="7">
        <v>0</v>
      </c>
      <c r="Z2" s="2" t="b">
        <v>1</v>
      </c>
    </row>
    <row r="3" spans="1:26" ht="15" customHeight="1" x14ac:dyDescent="0.2">
      <c r="A3" s="42" t="s">
        <v>72</v>
      </c>
      <c r="B3" s="42"/>
      <c r="D3" s="6" t="s">
        <v>10</v>
      </c>
      <c r="E3" s="7">
        <f>Februar!N5</f>
        <v>0</v>
      </c>
      <c r="F3" s="8">
        <f>Februar!N9</f>
        <v>0</v>
      </c>
      <c r="G3" s="2">
        <f>Februar!N13</f>
        <v>0</v>
      </c>
      <c r="H3" s="7">
        <f>Februar!N17</f>
        <v>0</v>
      </c>
      <c r="I3" s="7"/>
      <c r="J3" s="7">
        <v>0</v>
      </c>
      <c r="Z3" s="2" t="b">
        <v>1</v>
      </c>
    </row>
    <row r="4" spans="1:26" x14ac:dyDescent="0.2">
      <c r="D4" s="6" t="s">
        <v>11</v>
      </c>
      <c r="E4" s="7">
        <f ca="1">März!N5</f>
        <v>-3.1974423109204508E-14</v>
      </c>
      <c r="F4" s="8">
        <f>März!N9</f>
        <v>0</v>
      </c>
      <c r="G4" s="2">
        <f>März!N13</f>
        <v>0</v>
      </c>
      <c r="H4" s="7">
        <f>März!N17</f>
        <v>169.99999999999997</v>
      </c>
      <c r="I4" s="7"/>
      <c r="J4" s="7">
        <v>0</v>
      </c>
      <c r="Z4" s="2" t="b">
        <v>1</v>
      </c>
    </row>
    <row r="5" spans="1:26" x14ac:dyDescent="0.2">
      <c r="A5" s="1" t="s">
        <v>28</v>
      </c>
      <c r="B5" s="2">
        <v>20</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46023</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-3.1974423109204508E-14</v>
      </c>
      <c r="F15" s="8">
        <f>SUM(F2:F13)</f>
        <v>0</v>
      </c>
      <c r="G15" s="2">
        <f>SUM(G2:G13)</f>
        <v>0</v>
      </c>
      <c r="H15" s="7">
        <f>SUM(H2:H13)</f>
        <v>169.99999999999997</v>
      </c>
      <c r="I15" s="7"/>
      <c r="J15" s="7">
        <f>SUM(J2:J13)</f>
        <v>0</v>
      </c>
    </row>
    <row r="16" spans="1:26" x14ac:dyDescent="0.2">
      <c r="A16" s="6" t="s">
        <v>9</v>
      </c>
      <c r="B16" s="7">
        <f>Januar!N27</f>
        <v>38.5</v>
      </c>
    </row>
    <row r="17" spans="1:7" x14ac:dyDescent="0.2">
      <c r="A17" s="6" t="s">
        <v>10</v>
      </c>
      <c r="B17" s="7">
        <f>Februar!N27</f>
        <v>38.5</v>
      </c>
      <c r="D17" s="4" t="s">
        <v>39</v>
      </c>
      <c r="E17" s="7">
        <f ca="1">SUM(E2:E13)+B9-J15</f>
        <v>-3.1974423109204508E-14</v>
      </c>
    </row>
    <row r="18" spans="1:7" x14ac:dyDescent="0.2">
      <c r="A18" s="6" t="s">
        <v>11</v>
      </c>
      <c r="B18" s="7">
        <f>März!N27</f>
        <v>38.5</v>
      </c>
      <c r="D18" s="9" t="s">
        <v>40</v>
      </c>
      <c r="G18" s="2">
        <f>B5+B7-G15</f>
        <v>20</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3" t="s">
        <v>55</v>
      </c>
    </row>
    <row r="24" spans="19:20" x14ac:dyDescent="0.2">
      <c r="S24" s="43"/>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2026-04-08T08:28:17Z</dcterms:modified>
</cp:coreProperties>
</file>