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Desktop/2026-07_Juli/"/>
    </mc:Choice>
  </mc:AlternateContent>
  <xr:revisionPtr revIDLastSave="0" documentId="8_{C62945B8-3A37-5540-BBAF-D769452B4CD1}" xr6:coauthVersionLast="47" xr6:coauthVersionMax="47" xr10:uidLastSave="{00000000-0000-0000-0000-000000000000}"/>
  <bookViews>
    <workbookView xWindow="26660" yWindow="23040" windowWidth="23260" windowHeight="17580" firstSheet="3"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3" i="6"/>
  <c r="I4" i="6"/>
  <c r="I5" i="6"/>
  <c r="I6" i="6"/>
  <c r="I7" i="6"/>
  <c r="I8" i="6"/>
  <c r="I9" i="6"/>
  <c r="I10" i="6"/>
  <c r="I11" i="6"/>
  <c r="I12" i="6"/>
  <c r="I13" i="6"/>
  <c r="I14" i="6"/>
  <c r="I15" i="6"/>
  <c r="I16" i="6"/>
  <c r="I17" i="6"/>
  <c r="I18" i="6"/>
  <c r="I19" i="6"/>
  <c r="I20" i="6"/>
  <c r="I21" i="6"/>
  <c r="I22" i="6"/>
  <c r="I23" i="6"/>
  <c r="I24" i="6"/>
  <c r="I25" i="6"/>
  <c r="I26" i="6"/>
  <c r="I27" i="6"/>
  <c r="I28" i="6"/>
  <c r="I29"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N25" i="3"/>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8" i="3"/>
  <c r="H16" i="3"/>
  <c r="H18" i="3"/>
  <c r="H24" i="3"/>
  <c r="H14" i="3"/>
  <c r="H30" i="3"/>
  <c r="H10" i="3"/>
  <c r="H15" i="3"/>
  <c r="H31" i="3"/>
  <c r="H4" i="3"/>
  <c r="H17" i="3"/>
  <c r="H20" i="3"/>
  <c r="H9" i="3"/>
  <c r="H25" i="3"/>
  <c r="H28" i="3"/>
  <c r="H11" i="3"/>
  <c r="H23" i="3"/>
  <c r="H6" i="3"/>
  <c r="H27" i="3"/>
  <c r="H22" i="3"/>
  <c r="H29" i="3"/>
  <c r="H21" i="3"/>
  <c r="H13" i="3"/>
  <c r="H32" i="3"/>
  <c r="H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9" i="8"/>
  <c r="H31" i="10"/>
  <c r="H18" i="10"/>
  <c r="H30" i="9"/>
  <c r="H14" i="9"/>
  <c r="H12" i="6"/>
  <c r="H2" i="4"/>
  <c r="H7" i="9"/>
  <c r="H23" i="4"/>
  <c r="H31" i="9"/>
  <c r="H18" i="8"/>
  <c r="H13" i="8"/>
  <c r="H4" i="6"/>
  <c r="H12" i="2"/>
  <c r="H31" i="4"/>
  <c r="H4" i="4"/>
  <c r="H17" i="5"/>
  <c r="H25" i="9"/>
  <c r="H5" i="3"/>
  <c r="H21" i="4"/>
  <c r="H21" i="2"/>
  <c r="H28" i="4"/>
  <c r="H20" i="8"/>
  <c r="H24" i="6"/>
  <c r="H2" i="10"/>
  <c r="H22" i="11"/>
  <c r="H12" i="11"/>
  <c r="H24" i="9"/>
  <c r="H10" i="11"/>
  <c r="H3" i="8"/>
  <c r="H12" i="8"/>
  <c r="H18" i="1"/>
  <c r="H18" i="2"/>
  <c r="H30" i="10"/>
  <c r="H24" i="1"/>
  <c r="H19" i="3"/>
  <c r="H10" i="10"/>
  <c r="H2" i="2"/>
  <c r="H27" i="1"/>
  <c r="H25" i="11"/>
  <c r="H21" i="5"/>
  <c r="H23" i="7"/>
  <c r="H13" i="9"/>
  <c r="H28" i="6"/>
  <c r="H8" i="6"/>
  <c r="H4" i="11"/>
  <c r="H19" i="11"/>
  <c r="H19" i="4"/>
  <c r="H24" i="2"/>
  <c r="H22" i="7"/>
  <c r="H3" i="10"/>
  <c r="H29" i="2"/>
  <c r="H11" i="4"/>
  <c r="H22" i="12"/>
  <c r="H14" i="11"/>
  <c r="H19" i="12"/>
  <c r="H8" i="9"/>
  <c r="H12" i="12"/>
  <c r="H26" i="3"/>
  <c r="H28" i="5"/>
  <c r="H24" i="12"/>
  <c r="H20" i="11"/>
  <c r="H10" i="4"/>
  <c r="H28" i="2"/>
  <c r="H7" i="8"/>
  <c r="H10" i="7"/>
  <c r="H11" i="11"/>
  <c r="H31" i="1"/>
  <c r="H23" i="1"/>
  <c r="H27" i="8"/>
  <c r="H24" i="11"/>
  <c r="H18" i="9"/>
  <c r="H29" i="9"/>
  <c r="H15" i="6"/>
  <c r="H21" i="7"/>
  <c r="H5" i="2"/>
  <c r="H3" i="2"/>
  <c r="H16" i="11"/>
  <c r="H12" i="3"/>
  <c r="H23" i="12"/>
  <c r="H9" i="7"/>
  <c r="H20" i="2"/>
  <c r="H22" i="10"/>
  <c r="H9" i="9"/>
  <c r="H9" i="10"/>
  <c r="H17" i="8"/>
  <c r="H6" i="11"/>
  <c r="H13" i="7"/>
  <c r="H10" i="8"/>
  <c r="H8" i="5"/>
  <c r="H4" i="12"/>
  <c r="H4" i="8"/>
  <c r="H14" i="4"/>
  <c r="H13" i="12"/>
  <c r="H20" i="6"/>
  <c r="H20" i="5"/>
  <c r="H16" i="9"/>
  <c r="H14" i="8"/>
  <c r="H13" i="1"/>
  <c r="H30" i="11"/>
  <c r="H7" i="6"/>
  <c r="H20" i="9"/>
  <c r="H28" i="1"/>
  <c r="H8" i="1"/>
  <c r="H17" i="6"/>
  <c r="H7" i="11"/>
  <c r="H3" i="11"/>
  <c r="H11" i="7"/>
  <c r="H13" i="4"/>
  <c r="H15" i="9"/>
  <c r="H25" i="6"/>
  <c r="H15" i="10"/>
  <c r="H10" i="9"/>
  <c r="H26" i="10"/>
  <c r="H3" i="1"/>
  <c r="H5" i="7"/>
  <c r="H14" i="5"/>
  <c r="H23" i="11"/>
  <c r="H6" i="10"/>
  <c r="H16" i="12"/>
  <c r="H8" i="12"/>
  <c r="H5" i="8"/>
  <c r="H21" i="1"/>
  <c r="H11" i="10"/>
  <c r="H10" i="2"/>
  <c r="H14" i="12"/>
  <c r="H14" i="7"/>
  <c r="H13" i="6"/>
  <c r="H19" i="2"/>
  <c r="H7" i="1"/>
  <c r="H27" i="2"/>
  <c r="H27" i="11"/>
  <c r="H10" i="6"/>
  <c r="H5" i="5"/>
  <c r="H8" i="8"/>
  <c r="H17" i="9"/>
  <c r="H3" i="7"/>
  <c r="I3" i="7" s="1"/>
  <c r="H17" i="11"/>
  <c r="H23" i="8"/>
  <c r="H8" i="10"/>
  <c r="H16" i="4"/>
  <c r="H4" i="9"/>
  <c r="H27" i="4"/>
  <c r="H5" i="10"/>
  <c r="H29" i="5"/>
  <c r="H30" i="12"/>
  <c r="H27" i="5"/>
  <c r="H23" i="5"/>
  <c r="H19" i="6"/>
  <c r="H21" i="11"/>
  <c r="H29" i="1"/>
  <c r="H28" i="11"/>
  <c r="H14" i="2"/>
  <c r="H11" i="5"/>
  <c r="H32" i="8"/>
  <c r="H17" i="1"/>
  <c r="H3" i="9"/>
  <c r="H31" i="8"/>
  <c r="H9" i="6"/>
  <c r="H26" i="9"/>
  <c r="H21" i="10"/>
  <c r="H6" i="2"/>
  <c r="H12" i="1"/>
  <c r="H21" i="12"/>
  <c r="H26" i="6"/>
  <c r="H15" i="11"/>
  <c r="H5" i="12"/>
  <c r="H22" i="8"/>
  <c r="H29" i="12"/>
  <c r="H14" i="1"/>
  <c r="H30" i="1"/>
  <c r="H30" i="5"/>
  <c r="H11" i="9"/>
  <c r="H32" i="1"/>
  <c r="H16" i="10"/>
  <c r="H22" i="4"/>
  <c r="H3" i="4"/>
  <c r="H31" i="11"/>
  <c r="H28" i="10"/>
  <c r="H25" i="1"/>
  <c r="H23" i="2"/>
  <c r="H15" i="2"/>
  <c r="H18" i="6"/>
  <c r="H27" i="9"/>
  <c r="H19" i="9"/>
  <c r="H10" i="12"/>
  <c r="H11" i="6"/>
  <c r="H8" i="4"/>
  <c r="H9" i="5"/>
  <c r="H19" i="1"/>
  <c r="H4" i="5"/>
  <c r="H8" i="11"/>
  <c r="H22" i="6"/>
  <c r="H25" i="7"/>
  <c r="H17" i="2"/>
  <c r="H2" i="1"/>
  <c r="H31" i="12"/>
  <c r="H18" i="7"/>
  <c r="H9" i="2"/>
  <c r="H12" i="7"/>
  <c r="H22" i="5"/>
  <c r="H6" i="6"/>
  <c r="H18" i="11"/>
  <c r="H32" i="7"/>
  <c r="H26" i="7"/>
  <c r="H29" i="10"/>
  <c r="H20" i="7"/>
  <c r="H4" i="10"/>
  <c r="H11" i="1"/>
  <c r="H10" i="1"/>
  <c r="H19" i="7"/>
  <c r="H17" i="4"/>
  <c r="H15" i="12"/>
  <c r="H9" i="8"/>
  <c r="H32" i="5"/>
  <c r="H18" i="5"/>
  <c r="H16" i="6"/>
  <c r="H9" i="1"/>
  <c r="H11" i="8"/>
  <c r="H5" i="11"/>
  <c r="H31" i="7"/>
  <c r="H29" i="11"/>
  <c r="H20" i="12"/>
  <c r="H17" i="7"/>
  <c r="H14" i="10"/>
  <c r="H14" i="6"/>
  <c r="H23" i="9"/>
  <c r="H8" i="7"/>
  <c r="H15" i="4"/>
  <c r="H28" i="7"/>
  <c r="H3" i="12"/>
  <c r="H15" i="7"/>
  <c r="H21" i="6"/>
  <c r="H23" i="10"/>
  <c r="H30" i="8"/>
  <c r="H22" i="9"/>
  <c r="H29" i="6"/>
  <c r="H7" i="10"/>
  <c r="H23" i="6"/>
  <c r="H28" i="8"/>
  <c r="H7" i="12"/>
  <c r="H21" i="9"/>
  <c r="H7" i="2"/>
  <c r="H13" i="2"/>
  <c r="H26" i="2"/>
  <c r="H12" i="9"/>
  <c r="H26" i="11"/>
  <c r="H21" i="8"/>
  <c r="H16" i="1"/>
  <c r="H2" i="8"/>
  <c r="H13" i="11"/>
  <c r="H16" i="5"/>
  <c r="H29" i="4"/>
  <c r="H22" i="1"/>
  <c r="H6" i="4"/>
  <c r="H27" i="7"/>
  <c r="H26" i="8"/>
  <c r="H20" i="4"/>
  <c r="H19" i="5"/>
  <c r="H2" i="9"/>
  <c r="H26" i="1"/>
  <c r="H2" i="6"/>
  <c r="H5" i="9"/>
  <c r="H13" i="5"/>
  <c r="H30" i="7"/>
  <c r="H20" i="10"/>
  <c r="H11" i="12"/>
  <c r="H16" i="7"/>
  <c r="H24" i="7"/>
  <c r="H26" i="4"/>
  <c r="H24" i="4"/>
  <c r="H24" i="5"/>
  <c r="H12" i="5"/>
  <c r="H25" i="10"/>
  <c r="H30" i="4"/>
  <c r="H17" i="12"/>
  <c r="H25" i="4"/>
  <c r="H13" i="10"/>
  <c r="H6" i="1"/>
  <c r="H19" i="10"/>
  <c r="H10" i="5"/>
  <c r="H6" i="8"/>
  <c r="H28" i="9"/>
  <c r="H5" i="1"/>
  <c r="H4" i="7"/>
  <c r="H15" i="8"/>
  <c r="H28" i="12"/>
  <c r="H24" i="8"/>
  <c r="H15" i="1"/>
  <c r="H6" i="9"/>
  <c r="H2" i="12"/>
  <c r="H4" i="1"/>
  <c r="H25" i="5"/>
  <c r="H32" i="10"/>
  <c r="H6" i="5"/>
  <c r="H3" i="5"/>
  <c r="H16" i="2"/>
  <c r="H8" i="2"/>
  <c r="H9" i="11"/>
  <c r="H3" i="6"/>
  <c r="H24" i="10"/>
  <c r="H6" i="12"/>
  <c r="H31" i="5"/>
  <c r="H18" i="4"/>
  <c r="H12" i="10"/>
  <c r="H11" i="2"/>
  <c r="H27" i="6"/>
  <c r="H12" i="4"/>
  <c r="H25" i="8"/>
  <c r="H7" i="7"/>
  <c r="H5" i="4"/>
  <c r="H18" i="12"/>
  <c r="H22" i="2"/>
  <c r="H19" i="8"/>
  <c r="H4" i="2"/>
  <c r="H25" i="2"/>
  <c r="H9" i="4"/>
  <c r="H7" i="5"/>
  <c r="H29" i="7"/>
  <c r="H6" i="7"/>
  <c r="H25" i="12"/>
  <c r="H17" i="10"/>
  <c r="H20" i="1"/>
  <c r="H32" i="12"/>
  <c r="H2" i="7"/>
  <c r="H31" i="6"/>
  <c r="H30" i="6"/>
  <c r="I2" i="7" l="1"/>
  <c r="I30" i="6"/>
  <c r="I31"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<sst xmlns="http://schemas.openxmlformats.org/spreadsheetml/2006/main" count="443" uniqueCount="77">
  <si>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</si>
  <si>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</si>
  <si>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</si>
  <si>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</si>
  <si>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</si>
  <si>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</si>
  <si>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</si>
  <si>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</si>
  <si>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</si>
  <si>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</si>
  <si>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</si>
  <si>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</si>
  <si>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</si>
  <si>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</si>
  <si>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</si>
  <si>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</si>
  <si>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</si>
  <si>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</si>
  <si>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</si>
  <si>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</si>
  <si>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</si>
  <si>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</si>
  <si>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</si>
  <si>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</si>
  <si>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</si>
  <si>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</si>
  <si>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</si>
  <si>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</si>
  <si>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</si>
  <si>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</si>
  <si>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</si>
  <si>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</si>
  <si>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</si>
  <si>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</si>
  <si>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</si>
  <si>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</si>
  <si>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</si>
  <si>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</si>
  <si>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</si>
  <si>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</si>
  <si>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</si>
  <si>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</si>
  <si>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</si>
  <si>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</si>
  <si>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</si>
  <si>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</si>
  <si>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</si>
  <si>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</si>
  <si>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</si>
  <si>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</si>
  <si>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</si>
  <si>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</si>
  <si>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</si>
  <si>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</si>
  <si>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</si>
  <si>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</si>
  <si>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</si>
  <si>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</si>
  <si>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</si>
  <si>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</si>
  <si>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</si>
  <si>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</si>
  <si>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</si>
  <si>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</si>
  <si>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</si>
  <si>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</si>
  <si>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</si>
  <si>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</si>
  <si>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</si>
  <si>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</si>
  <si>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</si>
  <si>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</si>
  <si>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Michal NOWAK</t>
  </si>
  <si>
    <t>Abzug Bauhelm</t>
  </si>
  <si>
    <t>Zimmerkosten (KW27) aufgeteilt</t>
  </si>
  <si>
    <t>Wien</t>
  </si>
  <si>
    <t>Warum stehen da 8 Überstunden???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</si>
</sst>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9" fillId="0" borderId="0" xfId="0" applyFont="1" applyProtection="1">
      <protection locked="0"/>
    </xf>
    <xf numFmtId="164" fontId="9"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Michal NOWAK</v>
      </c>
      <c r="N3" s="43"/>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0.20547945000000001</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3" t="str">
        <f>Gesamt!A3</f>
        <v>Michal NOWAK</v>
      </c>
      <c r="N3" s="43"/>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0.20547945000000001</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Michal NOWAK</v>
      </c>
      <c r="N3" s="43"/>
      <c r="O3" s="35"/>
      <c r="Q3" s="7"/>
    </row>
    <row r="4" spans="1:17" x14ac:dyDescent="0.2">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0.20547945000000001</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Michal NOWAK</v>
      </c>
      <c r="N3" s="43"/>
      <c r="O3" s="35"/>
      <c r="Q3" s="7"/>
    </row>
    <row r="4" spans="1:17" x14ac:dyDescent="0.2">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2">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0.20547945000000001</v>
      </c>
      <c r="O15" s="35"/>
      <c r="Q15" s="7"/>
    </row>
    <row r="16" spans="1:17" x14ac:dyDescent="0.2">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2" sqref="D2"/>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Michal NOWAK</v>
      </c>
      <c r="N3" s="43"/>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2">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0.20547945000000001</v>
      </c>
      <c r="O15" s="35"/>
      <c r="Q15" s="7"/>
    </row>
    <row r="16" spans="1:17" x14ac:dyDescent="0.2">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2">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F37" sqref="F37"/>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Michal NOWAK</v>
      </c>
      <c r="N3" s="43"/>
      <c r="O3" s="35"/>
      <c r="Q3" s="7"/>
    </row>
    <row r="4" spans="1:17" x14ac:dyDescent="0.2">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-3.5527136788005009E-15</v>
      </c>
      <c r="O5" s="35"/>
      <c r="Q5" s="7"/>
    </row>
    <row r="6" spans="1:17" x14ac:dyDescent="0.2">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-3.5527136788005009E-15</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0.20547945000000001</v>
      </c>
      <c r="O15" s="35"/>
      <c r="Q15" s="7"/>
    </row>
    <row r="16" spans="1:17" x14ac:dyDescent="0.2">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15.999999999999996</v>
      </c>
      <c r="O17" s="35"/>
      <c r="Q17" s="7"/>
    </row>
    <row r="18" spans="1:17" x14ac:dyDescent="0.2">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c r="K30" s="39"/>
      <c r="L30" s="39"/>
      <c r="M30" s="41" t="s">
        <v>73</v>
      </c>
      <c r="N30" s="42">
        <v>80</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c r="K31" s="39"/>
      <c r="L31" s="39"/>
      <c r="M31" s="41" t="s">
        <v>74</v>
      </c>
      <c r="N31" s="42">
        <v>50</v>
      </c>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topLeftCell="C1"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75</v>
      </c>
      <c r="K2" s="39">
        <v>30</v>
      </c>
      <c r="L2" s="39"/>
      <c r="M2" s="25"/>
      <c r="O2" s="35"/>
      <c r="Q2" s="7"/>
    </row>
    <row r="3" spans="1:17" x14ac:dyDescent="0.2">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0</v>
      </c>
      <c r="I3" s="27">
        <f t="shared" ref="I3:I32" ca="1" si="2">IF(OR(C3="Überstundenabbau",C3="Urlaub halber Tag",E3&lt;&gt;""),G3-H3,0)</f>
        <v>7.9999999999999982</v>
      </c>
      <c r="J3" s="7" t="s">
        <v>75</v>
      </c>
      <c r="K3" s="39">
        <v>30</v>
      </c>
      <c r="L3" s="39"/>
      <c r="M3" s="43" t="str">
        <f>Gesamt!A3</f>
        <v>Michal NOWAK</v>
      </c>
      <c r="N3" s="43"/>
      <c r="O3" s="35"/>
      <c r="Q3" s="7"/>
    </row>
    <row r="4" spans="1:17" x14ac:dyDescent="0.2">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7.9999999999999964</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7.9999999999999929</v>
      </c>
      <c r="O7" s="35"/>
      <c r="Q7" s="7"/>
    </row>
    <row r="8" spans="1:17" x14ac:dyDescent="0.2">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0.20547945000000001</v>
      </c>
      <c r="O15" s="35"/>
      <c r="Q15" s="7"/>
    </row>
    <row r="16" spans="1:17" x14ac:dyDescent="0.2">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15.999999999999996</v>
      </c>
      <c r="O17" s="35"/>
      <c r="Q17" s="7"/>
    </row>
    <row r="18" spans="1:17" x14ac:dyDescent="0.2">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0</v>
      </c>
      <c r="I30" s="27">
        <f t="shared" si="2"/>
        <v>0</v>
      </c>
      <c r="J30" s="7"/>
      <c r="K30" s="39"/>
      <c r="L30" s="39"/>
      <c r="M30" s="41"/>
      <c r="N30" s="42"/>
      <c r="O30" s="35"/>
      <c r="Q30" s="7"/>
    </row>
    <row r="31" spans="1:17" x14ac:dyDescent="0.2">
      <c r="A31" s="29">
        <v>46233</v>
      </c>
      <c r="B31" t="str">
        <f t="shared" si="0"/>
        <v>Do</v>
      </c>
      <c r="G31" s="27">
        <f t="shared" si="1"/>
        <v>0</v>
      </c>
      <c r="H31" s="27">
        <f ca="1">IF(Q31&lt;&gt;"",Q31,IF(OR(C31="Feiertag",A31&lt;Gesamt!$B$11,A31&gt;Gesamt!$B$13,),0,INDIRECT("N"&amp;WEEKDAY(A31,2)+19)))</f>
        <v>0</v>
      </c>
      <c r="I31" s="27">
        <f t="shared" si="2"/>
        <v>0</v>
      </c>
      <c r="J31" s="7"/>
      <c r="K31" s="39"/>
      <c r="L31" s="39"/>
      <c r="M31" s="2" t="s">
        <v>76</v>
      </c>
      <c r="O31" s="35"/>
      <c r="Q31" s="7"/>
    </row>
    <row r="32" spans="1:17" x14ac:dyDescent="0.2">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60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4:J32 A2:C3 G2:J3">
    <cfRule type="expression" dxfId="13" priority="3">
      <formula>$C2="Feiertag"</formula>
    </cfRule>
    <cfRule type="expression" dxfId="12" priority="4">
      <formula>WEEKDAY($A2,2)&gt;=6</formula>
    </cfRule>
  </conditionalFormatting>
  <conditionalFormatting sqref="D2:F3">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10" zoomScaleNormal="100" workbookViewId="0">
      <selection activeCell="C16" sqref="C1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Michal NOWAK</v>
      </c>
      <c r="N3" s="43"/>
      <c r="O3" s="35"/>
      <c r="Q3" s="7"/>
    </row>
    <row r="4" spans="1:17" x14ac:dyDescent="0.2">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7.9999999999999929</v>
      </c>
      <c r="O7" s="35"/>
      <c r="Q7" s="7"/>
    </row>
    <row r="8" spans="1:17" x14ac:dyDescent="0.2">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0.20547945000000001</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Michal NOWAK</v>
      </c>
      <c r="N3" s="43"/>
      <c r="O3" s="35"/>
      <c r="Q3" s="7"/>
    </row>
    <row r="4" spans="1:17" x14ac:dyDescent="0.2">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7.9999999999999929</v>
      </c>
      <c r="O7" s="35"/>
      <c r="Q7" s="7"/>
    </row>
    <row r="8" spans="1:17" x14ac:dyDescent="0.2">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0.20547945000000001</v>
      </c>
      <c r="O15" s="35"/>
      <c r="Q15" s="7"/>
    </row>
    <row r="16" spans="1:17" x14ac:dyDescent="0.2">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Michal NOWAK</v>
      </c>
      <c r="N3" s="43"/>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7.9999999999999929</v>
      </c>
      <c r="O7" s="35"/>
      <c r="Q7" s="7"/>
    </row>
    <row r="8" spans="1:17" x14ac:dyDescent="0.2">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0.20547945000000001</v>
      </c>
      <c r="O15" s="35"/>
      <c r="Q15" s="7"/>
    </row>
    <row r="16" spans="1:17" x14ac:dyDescent="0.2">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Michal NOWAK</v>
      </c>
      <c r="N3" s="43"/>
      <c r="O3" s="35"/>
      <c r="Q3" s="7"/>
    </row>
    <row r="4" spans="1:17" x14ac:dyDescent="0.2">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7.9999999999999929</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0.20547945000000001</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Michal NOWAK</v>
      </c>
      <c r="N3" s="43"/>
      <c r="O3" s="35"/>
      <c r="Q3" s="7"/>
    </row>
    <row r="4" spans="1:17" x14ac:dyDescent="0.2">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7.9999999999999929</v>
      </c>
      <c r="O7" s="35"/>
      <c r="Q7" s="7"/>
    </row>
    <row r="8" spans="1:17" x14ac:dyDescent="0.2">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0.20547945000000001</v>
      </c>
      <c r="O15" s="35"/>
      <c r="Q15" s="7"/>
    </row>
    <row r="16" spans="1:17" x14ac:dyDescent="0.2">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E35" sqref="E35"/>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4" t="s">
        <v>72</v>
      </c>
      <c r="B3" s="44"/>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0.20547945000000001</v>
      </c>
      <c r="D5" s="6" t="s">
        <v>12</v>
      </c>
      <c r="E5" s="7">
        <f>April!N5</f>
        <v>0</v>
      </c>
      <c r="F5" s="8">
        <f>April!N9</f>
        <v>0</v>
      </c>
      <c r="G5" s="2">
        <f>April!N13</f>
        <v>0</v>
      </c>
      <c r="H5" s="7">
        <f>April!N17</f>
        <v>0</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 ca="1">Juni!N5</f>
        <v>-3.5527136788005009E-15</v>
      </c>
      <c r="F7" s="8">
        <f>Juni!N9</f>
        <v>0</v>
      </c>
      <c r="G7" s="2">
        <f>Juni!N13</f>
        <v>0</v>
      </c>
      <c r="H7" s="7">
        <f>Juni!N17</f>
        <v>15.999999999999996</v>
      </c>
      <c r="I7" s="7"/>
      <c r="J7" s="7">
        <v>0</v>
      </c>
      <c r="Z7" s="2" t="b">
        <v>0</v>
      </c>
    </row>
    <row r="8" spans="1:26" x14ac:dyDescent="0.2">
      <c r="D8" s="6" t="s">
        <v>15</v>
      </c>
      <c r="E8" s="7">
        <f ca="1">Juli!N5</f>
        <v>7.9999999999999964</v>
      </c>
      <c r="F8" s="8">
        <f>Juli!N9</f>
        <v>0</v>
      </c>
      <c r="G8" s="2">
        <f>Juli!N13</f>
        <v>0</v>
      </c>
      <c r="H8" s="7">
        <f>Juli!N17</f>
        <v>15.999999999999996</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46202</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46204</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7.9999999999999929</v>
      </c>
      <c r="F15" s="8">
        <f>SUM(F2:F13)</f>
        <v>0</v>
      </c>
      <c r="G15" s="2">
        <f>SUM(G2:G13)</f>
        <v>0</v>
      </c>
      <c r="H15" s="7">
        <f>SUM(H2:H13)</f>
        <v>31.999999999999993</v>
      </c>
      <c r="I15" s="7"/>
      <c r="J15" s="7">
        <f>SUM(J2:J13)</f>
        <v>0</v>
      </c>
    </row>
    <row r="16" spans="1:26" x14ac:dyDescent="0.2">
      <c r="A16" s="6" t="s">
        <v>9</v>
      </c>
      <c r="B16" s="7">
        <f>Januar!N27</f>
        <v>38.5</v>
      </c>
    </row>
    <row r="17" spans="1:7" x14ac:dyDescent="0.2">
      <c r="A17" s="6" t="s">
        <v>10</v>
      </c>
      <c r="B17" s="7">
        <f>Februar!N27</f>
        <v>38.5</v>
      </c>
      <c r="D17" s="4" t="s">
        <v>39</v>
      </c>
      <c r="E17" s="7">
        <f ca="1">SUM(E2:E13)+B9-J15</f>
        <v>7.9999999999999929</v>
      </c>
    </row>
    <row r="18" spans="1:7" x14ac:dyDescent="0.2">
      <c r="A18" s="6" t="s">
        <v>11</v>
      </c>
      <c r="B18" s="7">
        <f>März!N27</f>
        <v>38.5</v>
      </c>
      <c r="D18" s="9" t="s">
        <v>40</v>
      </c>
      <c r="G18" s="2">
        <f>B5+B7-G15</f>
        <v>0.20547945000000001</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row>
    <row r="36" spans="1:3" x14ac:dyDescent="0.2">
      <c r="A36" s="6" t="s">
        <v>49</v>
      </c>
      <c r="C36" s="7">
        <f t="shared" ref="C35:C36" si="0">IF(Z7=TRUE,$B$15/$B$37,0)</f>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5" t="s">
        <v>55</v>
      </c>
    </row>
    <row r="24" spans="19:20" x14ac:dyDescent="0.2">
      <c r="S24" s="45"/>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2026-08-13T07:10:30Z</dcterms:modified>
</cp:coreProperties>
</file>