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13_ncr:1_{A0C2FE4C-F2FA-DC43-BB85-20AC88E84F1F}" xr6:coauthVersionLast="47" xr6:coauthVersionMax="47" xr10:uidLastSave="{00000000-0000-0000-0000-000000000000}"/>
  <bookViews>
    <workbookView xWindow="1100" yWindow="620" windowWidth="23260" windowHeight="17340" firstSheet="1"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5"/>
  <c r="H6" i="13" s="1"/>
  <c r="N17" i="4"/>
  <c r="H5" i="13" s="1"/>
  <c r="N17" i="1"/>
  <c r="H4"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30" i="3"/>
  <c r="H28" i="3"/>
  <c r="H16" i="3"/>
  <c r="H25" i="3"/>
  <c r="H22" i="3"/>
  <c r="H17" i="3"/>
  <c r="H21" i="3"/>
  <c r="H32" i="3"/>
  <c r="H29" i="3"/>
  <c r="H24" i="3"/>
  <c r="H18" i="3"/>
  <c r="H27" i="3"/>
  <c r="H20" i="3"/>
  <c r="H23" i="3"/>
  <c r="H15" i="3"/>
  <c r="H31" i="3"/>
  <c r="H14" i="3"/>
  <c r="H13"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H14" i="9"/>
  <c r="H32" i="10"/>
  <c r="H26" i="11"/>
  <c r="H22" i="11"/>
  <c r="H28" i="10"/>
  <c r="H22" i="10"/>
  <c r="H11" i="11"/>
  <c r="H17" i="9"/>
  <c r="H30" i="7"/>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H2" i="9"/>
  <c r="H31" i="11"/>
  <c r="H14" i="11"/>
  <c r="H32" i="8"/>
  <c r="H31" i="9"/>
  <c r="H13" i="11"/>
  <c r="H3" i="11"/>
  <c r="H5" i="8"/>
  <c r="H13" i="10"/>
  <c r="H11" i="10"/>
  <c r="H2" i="11"/>
  <c r="H23" i="8"/>
  <c r="H31" i="8"/>
  <c r="H18" i="9"/>
  <c r="H21" i="8"/>
  <c r="H8" i="10"/>
  <c r="H17" i="12"/>
  <c r="H6" i="9"/>
  <c r="H4" i="10"/>
  <c r="H29" i="7"/>
  <c r="H10" i="8"/>
  <c r="H3" i="8"/>
  <c r="H20" i="8"/>
  <c r="H7" i="12"/>
  <c r="H25" i="11"/>
  <c r="H16" i="12"/>
  <c r="H14" i="8"/>
  <c r="H22" i="12"/>
  <c r="H16" i="9"/>
  <c r="H32" i="7"/>
  <c r="H15" i="8"/>
  <c r="H31" i="12"/>
  <c r="H12" i="11"/>
  <c r="H30" i="10"/>
  <c r="H29" i="8"/>
  <c r="H23" i="9"/>
  <c r="H9" i="8"/>
  <c r="H6" i="8"/>
  <c r="H12" i="12"/>
  <c r="H18" i="7"/>
  <c r="I18" i="7" s="1"/>
  <c r="H22" i="8"/>
  <c r="H30" i="9"/>
  <c r="H28" i="7"/>
  <c r="H21" i="11"/>
  <c r="H10" i="10"/>
  <c r="H4" i="8"/>
  <c r="H14" i="12"/>
  <c r="H28" i="8"/>
  <c r="H25" i="12"/>
  <c r="H27" i="12"/>
  <c r="H6" i="12"/>
  <c r="H17" i="11"/>
  <c r="H3" i="12"/>
  <c r="H25" i="8"/>
  <c r="H27" i="8"/>
  <c r="H30" i="11"/>
  <c r="H23" i="10"/>
  <c r="H26" i="8"/>
  <c r="H8" i="9"/>
  <c r="H15" i="12"/>
  <c r="H23" i="7"/>
  <c r="H18" i="11"/>
  <c r="H21" i="12"/>
  <c r="H21" i="7"/>
  <c r="H20" i="9"/>
  <c r="H7" i="10"/>
  <c r="H15" i="11"/>
  <c r="H11" i="8"/>
  <c r="H17" i="8"/>
  <c r="H30" i="12"/>
  <c r="H24" i="9"/>
  <c r="H26" i="7"/>
  <c r="H25" i="9"/>
  <c r="H8" i="11"/>
  <c r="H24" i="7"/>
  <c r="H3" i="9"/>
  <c r="H21" i="9"/>
  <c r="H4" i="11"/>
  <c r="H22" i="7"/>
  <c r="H19" i="10"/>
  <c r="H8" i="12"/>
  <c r="H10" i="11"/>
  <c r="H11" i="9"/>
  <c r="H26" i="10"/>
  <c r="H16" i="10"/>
  <c r="H12" i="5"/>
  <c r="H7" i="7"/>
  <c r="H6" i="2"/>
  <c r="H27" i="6"/>
  <c r="H3" i="1"/>
  <c r="H14" i="2"/>
  <c r="H19" i="4"/>
  <c r="H29" i="6"/>
  <c r="H16" i="7"/>
  <c r="H9" i="2"/>
  <c r="H28" i="5"/>
  <c r="H21" i="4"/>
  <c r="H8" i="6"/>
  <c r="H3" i="5"/>
  <c r="H22" i="2"/>
  <c r="H12" i="6"/>
  <c r="H19" i="1"/>
  <c r="H30" i="4"/>
  <c r="H7" i="6"/>
  <c r="H23" i="2"/>
  <c r="H22" i="6"/>
  <c r="H28" i="6"/>
  <c r="H22" i="1"/>
  <c r="H9" i="5"/>
  <c r="H18" i="4"/>
  <c r="H7" i="5"/>
  <c r="H14" i="5"/>
  <c r="H4" i="4"/>
  <c r="H16" i="5"/>
  <c r="H17" i="1"/>
  <c r="H16" i="6"/>
  <c r="H26" i="4"/>
  <c r="H5" i="7"/>
  <c r="H17" i="4"/>
  <c r="H29" i="2"/>
  <c r="H26" i="1"/>
  <c r="H28" i="1"/>
  <c r="H20" i="4"/>
  <c r="H20" i="1"/>
  <c r="H18" i="1"/>
  <c r="H10" i="2"/>
  <c r="H11" i="2"/>
  <c r="H16" i="1"/>
  <c r="H8" i="2"/>
  <c r="H28" i="2"/>
  <c r="H22" i="4"/>
  <c r="H10" i="4"/>
  <c r="H6" i="4"/>
  <c r="H20" i="5"/>
  <c r="H19" i="5"/>
  <c r="H32" i="5"/>
  <c r="H24" i="4"/>
  <c r="H8" i="1"/>
  <c r="H17" i="6"/>
  <c r="H13" i="4"/>
  <c r="H27" i="2"/>
  <c r="H3" i="7"/>
  <c r="H7" i="2"/>
  <c r="H5" i="4"/>
  <c r="H6" i="6"/>
  <c r="H13" i="1"/>
  <c r="H17" i="2"/>
  <c r="H31" i="5"/>
  <c r="H10" i="1"/>
  <c r="H17" i="5"/>
  <c r="H11" i="1"/>
  <c r="H4" i="2"/>
  <c r="H27" i="5"/>
  <c r="H2" i="6"/>
  <c r="H15" i="6"/>
  <c r="H15" i="7"/>
  <c r="H10" i="7"/>
  <c r="H16" i="2"/>
  <c r="H10" i="5"/>
  <c r="H15" i="4"/>
  <c r="H14" i="4"/>
  <c r="H29" i="5"/>
  <c r="H12" i="2"/>
  <c r="H6" i="1"/>
  <c r="H28" i="4"/>
  <c r="H8" i="7"/>
  <c r="H26" i="2"/>
  <c r="H11" i="6"/>
  <c r="H5" i="2"/>
  <c r="H27" i="4"/>
  <c r="H8" i="4"/>
  <c r="H9" i="1"/>
  <c r="H24" i="6"/>
  <c r="H20" i="2"/>
  <c r="H19" i="3"/>
  <c r="H15" i="1"/>
  <c r="H15" i="2"/>
  <c r="H16" i="4"/>
  <c r="H24" i="5"/>
  <c r="H13" i="7"/>
  <c r="H9" i="6"/>
  <c r="H18" i="6"/>
  <c r="H13" i="5"/>
  <c r="H2" i="7"/>
  <c r="H14" i="6"/>
  <c r="H24" i="1"/>
  <c r="H21" i="1"/>
  <c r="H18" i="2"/>
  <c r="H8" i="5"/>
  <c r="H23" i="1"/>
  <c r="H5" i="5"/>
  <c r="H30" i="6"/>
  <c r="H20" i="6"/>
  <c r="H29" i="1"/>
  <c r="H12" i="1"/>
  <c r="H3" i="6"/>
  <c r="H9" i="4"/>
  <c r="H14" i="7"/>
  <c r="H22" i="5"/>
  <c r="H9" i="7"/>
  <c r="H14" i="1"/>
  <c r="H4" i="6"/>
  <c r="H30" i="5"/>
  <c r="H11" i="7"/>
  <c r="H17" i="7"/>
  <c r="H21" i="6"/>
  <c r="H21" i="5"/>
  <c r="H3" i="2"/>
  <c r="H19" i="6"/>
  <c r="H26" i="6"/>
  <c r="H13" i="6"/>
  <c r="H4" i="5"/>
  <c r="H23" i="5"/>
  <c r="H12" i="4"/>
  <c r="H27" i="1"/>
  <c r="H32" i="1"/>
  <c r="H6" i="7"/>
  <c r="H25" i="5"/>
  <c r="H29" i="4"/>
  <c r="H12" i="7"/>
  <c r="H18" i="5"/>
  <c r="H6" i="5"/>
  <c r="H19" i="2"/>
  <c r="H25" i="6"/>
  <c r="H7" i="1"/>
  <c r="H11" i="4"/>
  <c r="H4" i="1"/>
  <c r="H21" i="2"/>
  <c r="H25" i="2"/>
  <c r="H23" i="4"/>
  <c r="H30" i="1"/>
  <c r="H13" i="2"/>
  <c r="H4" i="7"/>
  <c r="H31" i="6"/>
  <c r="H3" i="4"/>
  <c r="H31" i="4"/>
  <c r="H2" i="2"/>
  <c r="H26" i="3"/>
  <c r="H2" i="4"/>
  <c r="H11" i="5"/>
  <c r="H5" i="1"/>
  <c r="H2" i="1"/>
  <c r="H23" i="6"/>
  <c r="H31" i="1"/>
  <c r="H24" i="2"/>
  <c r="H25" i="4"/>
  <c r="H10" i="6"/>
  <c r="H25" i="1"/>
  <c r="G11" i="7" l="1"/>
  <c r="N17" i="7" s="1"/>
  <c r="H8" i="13" s="1"/>
  <c r="G28" i="2"/>
  <c r="N17" i="2" s="1"/>
  <c r="H3" i="13" s="1"/>
  <c r="I3" i="7"/>
  <c r="I4" i="7"/>
  <c r="I2" i="7"/>
  <c r="I16" i="7"/>
  <c r="I15" i="7"/>
  <c r="I17" i="7"/>
  <c r="I14" i="7"/>
  <c r="I8" i="7"/>
  <c r="I7" i="7"/>
  <c r="I11" i="7"/>
  <c r="I9" i="7"/>
  <c r="I10" i="7"/>
  <c r="G20" i="6"/>
  <c r="I20" i="6" s="1"/>
  <c r="G16" i="6"/>
  <c r="I31" i="6"/>
  <c r="I30" i="6"/>
  <c r="I6" i="6"/>
  <c r="I3" i="6"/>
  <c r="I2" i="6"/>
  <c r="I4" i="6"/>
  <c r="I27" i="6"/>
  <c r="I25" i="6"/>
  <c r="I24" i="6"/>
  <c r="I26" i="6"/>
  <c r="I23" i="6"/>
  <c r="I18" i="6"/>
  <c r="I17" i="6"/>
  <c r="I19" i="6"/>
  <c r="I12" i="6"/>
  <c r="I11" i="6"/>
  <c r="I13" i="6"/>
  <c r="I9" i="6"/>
  <c r="I10" i="6"/>
  <c r="I7" i="5"/>
  <c r="I22" i="5"/>
  <c r="I25" i="2"/>
  <c r="I3" i="4"/>
  <c r="I26" i="2"/>
  <c r="I20" i="1"/>
  <c r="I24" i="2"/>
  <c r="I17" i="4"/>
  <c r="I3" i="2"/>
  <c r="I14" i="1"/>
  <c r="I21" i="1"/>
  <c r="I29" i="5"/>
  <c r="I7" i="2"/>
  <c r="I8" i="5"/>
  <c r="I10" i="4"/>
  <c r="I32" i="1"/>
  <c r="I18" i="2"/>
  <c r="I15" i="4"/>
  <c r="I14" i="5"/>
  <c r="I17" i="1"/>
  <c r="I28" i="5"/>
  <c r="I27" i="2"/>
  <c r="I10" i="1"/>
  <c r="I8" i="4"/>
  <c r="I19" i="1"/>
  <c r="I4" i="4"/>
  <c r="I4" i="1"/>
  <c r="I26" i="1"/>
  <c r="I9" i="4"/>
  <c r="I14"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5" i="7" l="1"/>
  <c r="E8" i="13" s="1"/>
  <c r="N17" i="6"/>
  <c r="H7" i="13" s="1"/>
  <c r="I16" i="6"/>
  <c r="N5" i="6" s="1"/>
  <c r="E7" i="13" s="1"/>
  <c r="N5" i="2"/>
  <c r="E3" i="13" s="1"/>
  <c r="N5" i="1"/>
  <c r="E4"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<sst xmlns="http://schemas.openxmlformats.org/spreadsheetml/2006/main" count="640" uniqueCount="106">
  <si>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</si>
  <si>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</si>
  <si>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</si>
  <si>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</si>
  <si>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</si>
  <si>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</si>
  <si>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</si>
  <si>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</si>
  <si>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</si>
  <si>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</si>
  <si>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</si>
  <si>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</si>
  <si>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</si>
  <si>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</si>
  <si>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</si>
  <si>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</si>
  <si>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</si>
  <si>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</si>
  <si>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</si>
  <si>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</si>
  <si>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</si>
  <si>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</si>
  <si>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</si>
  <si>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</si>
  <si>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</si>
  <si>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</si>
  <si>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</si>
  <si>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</si>
  <si>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</si>
  <si>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</si>
  <si>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</si>
  <si>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</si>
  <si>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</si>
  <si>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</si>
  <si>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</si>
  <si>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</si>
  <si>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</si>
  <si>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</si>
  <si>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</si>
  <si>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</si>
  <si>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</si>
  <si>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</si>
  <si>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</si>
  <si>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</si>
  <si>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</si>
  <si>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</si>
  <si>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</si>
  <si>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</si>
  <si>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</si>
  <si>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</si>
  <si>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</si>
  <si>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</si>
  <si>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</si>
  <si>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</si>
  <si>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</si>
  <si>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</si>
  <si>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</si>
  <si>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</si>
  <si>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</si>
  <si>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</si>
  <si>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</si>
  <si>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</si>
  <si>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</si>
  <si>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</si>
  <si>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</si>
  <si>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</si>
  <si>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</si>
  <si>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</si>
  <si>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</si>
  <si>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</si>
  <si>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</si>
  <si>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</si>
  <si>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</si>
  <si>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</si>
  <si>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</si>
  <si>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</si>
  <si>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</si>
  <si>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</si>
  <si>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</si>
  <si>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</si>
  <si>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</si>
  <si>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</si>
  <si>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</si>
  <si>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</si>
  <si>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</si>
  <si>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</si>
  <si>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</si>
  <si>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</si>
  <si>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</si>
  <si>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</si>
  <si>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</si>
  <si>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</si>
  <si>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</si>
  <si>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</si>
  <si>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</si>
  <si>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</si>
  <si>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F.Entlassung </t>
  </si>
  <si>
    <t xml:space="preserve">ABZUG </t>
  </si>
  <si>
    <t>2 x Strafe € 95,00</t>
  </si>
  <si>
    <t>Kranführerschein € 210,00</t>
  </si>
  <si>
    <t>Autoreinigung € 500,00</t>
  </si>
  <si>
    <t>Zimmer Rest € 120,00</t>
  </si>
  <si>
    <t>Baugeld € 210,32</t>
  </si>
  <si>
    <t xml:space="preserve">Sachbezug </t>
  </si>
  <si>
    <t xml:space="preserve">Diäten Zimmergeld. </t>
  </si>
  <si>
    <t>Reifen Vorfinanzierung von 4.11.2025, € 747,28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</si>
</sst>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4" zoomScaleNormal="100" workbookViewId="0">
      <selection activeCell="J29" sqref="J29"/>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
      <c r="K33" s="39"/>
      <c r="L33" s="39"/>
      <c r="M33" s="42" t="s">
        <v>73</v>
      </c>
    </row>
    <row r="34" spans="10:13"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G33" sqref="G3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476</v>
      </c>
    </row>
    <row r="32" spans="1:17" x14ac:dyDescent="0.2">
      <c r="A32" s="23"/>
      <c r="H32" s="7"/>
      <c r="I32" s="7"/>
      <c r="J32" s="7"/>
      <c r="M32" s="43" t="s">
        <v>77</v>
      </c>
    </row>
    <row r="34" spans="13:13" x14ac:dyDescent="0.2">
      <c r="M34" s="44" t="s">
        <v>76</v>
      </c>
    </row>
    <row r="36" spans="13:13" x14ac:dyDescent="0.2">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
      <c r="K33" s="39"/>
      <c r="L33" s="39"/>
      <c r="M33" s="46" t="s">
        <v>81</v>
      </c>
    </row>
    <row r="34" spans="10:13" x14ac:dyDescent="0.2">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37" sqref="D3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11.739726027397259</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
      <c r="A32" s="23"/>
      <c r="H32" s="7"/>
      <c r="I32" s="7"/>
      <c r="J32" s="7"/>
      <c r="K32" s="39"/>
      <c r="L32" s="39"/>
    </row>
    <row r="33" spans="10:13" x14ac:dyDescent="0.2">
      <c r="J33" s="2" t="s">
        <v>68</v>
      </c>
      <c r="K33" s="39">
        <f>SUM(K2:K32)</f>
        <v>1021.8999999999996</v>
      </c>
      <c r="L33" s="39">
        <f>SUM(L2:L32)</f>
        <v>760.6999999999997</v>
      </c>
      <c r="M33" s="46" t="s">
        <v>87</v>
      </c>
    </row>
    <row r="35" spans="10:13" x14ac:dyDescent="0.2">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11.739726027397259</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
      <c r="K33" s="39"/>
      <c r="L33" s="39"/>
      <c r="M33" s="49" t="s">
        <v>91</v>
      </c>
    </row>
    <row r="34" spans="10:13" x14ac:dyDescent="0.2">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H36" sqref="H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9.7397260273972588</v>
      </c>
      <c r="O15" s="35"/>
      <c r="Q15" s="7"/>
    </row>
    <row r="16" spans="1:17" x14ac:dyDescent="0.2">
      <c r="A16" s="29">
        <v>46188</v>
      </c>
      <c r="B16" t="str">
        <f t="shared" si="0"/>
        <v>Mo</v>
      </c>
      <c r="C16" s="2" t="s">
        <v>22</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t="s">
        <v>72</v>
      </c>
      <c r="K16" s="39">
        <v>35.299999999999997</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72</v>
      </c>
      <c r="K20" s="39">
        <v>35.299999999999997</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2">
      <c r="A32" s="23"/>
      <c r="H32" s="7"/>
      <c r="I32" s="7"/>
      <c r="J32" s="7"/>
      <c r="K32" s="39"/>
      <c r="L32" s="39"/>
      <c r="M32" s="51" t="s">
        <v>95</v>
      </c>
      <c r="Q32" s="7"/>
    </row>
    <row r="33" spans="10:12" x14ac:dyDescent="0.2">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7"/>
  <sheetViews>
    <sheetView tabSelected="1" zoomScaleNormal="100" workbookViewId="0">
      <selection activeCell="K11" sqref="K1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52" t="str">
        <f>Gesamt!A3</f>
        <v>Dragoliub MARGAN</v>
      </c>
      <c r="N3" s="52"/>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-1.5987211554602254E-14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Gesamt!B9+SUM(Gesamt!E2:E8)-SUM(Gesamt!J2:J8)</f>
        <v>-1.8118839761882555E-13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t="s">
        <v>72</v>
      </c>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c r="M15" s="1" t="s">
        <v>58</v>
      </c>
      <c r="N15">
        <f>Gesamt!B5+Gesamt!B7-SUM(Gesamt!G2:G8)</f>
        <v>8.7397260273972588</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t="s">
        <v>96</v>
      </c>
      <c r="K17" s="39"/>
      <c r="L17" s="39"/>
      <c r="M17" s="1" t="s">
        <v>50</v>
      </c>
      <c r="N17" s="27">
        <f ca="1">SUM(G2:G32)</f>
        <v>84.999999999999986</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0</v>
      </c>
      <c r="I29" s="27">
        <f t="shared" si="2"/>
        <v>0</v>
      </c>
      <c r="J29" s="7"/>
      <c r="K29" s="39"/>
      <c r="L29" s="39"/>
      <c r="M29" s="45" t="s">
        <v>97</v>
      </c>
      <c r="O29" s="35"/>
      <c r="Q29" s="7"/>
    </row>
    <row r="30" spans="1:17" x14ac:dyDescent="0.2">
      <c r="A30" s="29">
        <v>46232</v>
      </c>
      <c r="B30" t="str">
        <f t="shared" si="0"/>
        <v>Mi</v>
      </c>
      <c r="G30" s="27">
        <f t="shared" si="1"/>
        <v>0</v>
      </c>
      <c r="H30" s="27">
        <f ca="1">IF(Q30&lt;&gt;"",Q30,IF(OR(C30="Feiertag",A30&lt;Gesamt!$B$11,A30&gt;Gesamt!$B$13,),0,INDIRECT("N"&amp;WEEKDAY(A30,2)+19)))</f>
        <v>0</v>
      </c>
      <c r="I30" s="27">
        <f t="shared" si="2"/>
        <v>0</v>
      </c>
      <c r="J30" s="7"/>
      <c r="K30" s="39"/>
      <c r="L30" s="39"/>
      <c r="M30" s="2" t="s">
        <v>98</v>
      </c>
      <c r="O30" s="35"/>
      <c r="Q30" s="7"/>
    </row>
    <row r="31" spans="1:17" x14ac:dyDescent="0.2">
      <c r="A31" s="29">
        <v>46233</v>
      </c>
      <c r="B31" t="str">
        <f t="shared" si="0"/>
        <v>Do</v>
      </c>
      <c r="G31" s="27">
        <f t="shared" si="1"/>
        <v>0</v>
      </c>
      <c r="H31" s="27">
        <f ca="1">IF(Q31&lt;&gt;"",Q31,IF(OR(C31="Feiertag",A31&lt;Gesamt!$B$11,A31&gt;Gesamt!$B$13,),0,INDIRECT("N"&amp;WEEKDAY(A31,2)+19)))</f>
        <v>0</v>
      </c>
      <c r="I31" s="27">
        <f t="shared" si="2"/>
        <v>0</v>
      </c>
      <c r="J31" s="7"/>
      <c r="K31" s="39"/>
      <c r="L31" s="39"/>
      <c r="M31" s="2" t="s">
        <v>99</v>
      </c>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M32" s="2" t="s">
        <v>100</v>
      </c>
      <c r="O32" s="35"/>
      <c r="Q32" s="7"/>
    </row>
    <row r="33" spans="10:13" x14ac:dyDescent="0.2">
      <c r="K33" s="39"/>
      <c r="L33" s="39"/>
      <c r="M33" s="2" t="s">
        <v>101</v>
      </c>
    </row>
    <row r="34" spans="10:13" x14ac:dyDescent="0.2">
      <c r="J34" s="2" t="s">
        <v>68</v>
      </c>
      <c r="K34" s="39">
        <f>SUM(K2:K33)</f>
        <v>300</v>
      </c>
      <c r="L34" s="39">
        <f>SUM(L2:L33)</f>
        <v>0</v>
      </c>
      <c r="M34" s="2" t="s">
        <v>102</v>
      </c>
    </row>
    <row r="35" spans="10:13" x14ac:dyDescent="0.2">
      <c r="M35" s="2" t="s">
        <v>103</v>
      </c>
    </row>
    <row r="36" spans="10:13" x14ac:dyDescent="0.2">
      <c r="M36" s="2" t="s">
        <v>104</v>
      </c>
    </row>
    <row r="37" spans="10:13" x14ac:dyDescent="0.2">
      <c r="M37" s="2" t="s">
        <v>105</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-1.8118839761882555E-13</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8.7397260273972588</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-1.8118839761882555E-13</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8.7397260273972588</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-1.8118839761882555E-13</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8.7397260273972588</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-1.8118839761882555E-13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8.7397260273972588</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-1.8118839761882555E-13</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8.7397260273972588</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f>25/365*186</f>
        <v>12.739726027397259</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-2.8421709430404007E-14</v>
      </c>
      <c r="F7" s="8">
        <f>Juni!N9</f>
        <v>0</v>
      </c>
      <c r="G7" s="2">
        <f>Juni!N13</f>
        <v>2</v>
      </c>
      <c r="H7" s="7">
        <f ca="1">Juni!N17</f>
        <v>162</v>
      </c>
      <c r="I7" s="7"/>
      <c r="J7" s="7">
        <v>0</v>
      </c>
      <c r="Z7" s="2" t="b">
        <v>0</v>
      </c>
    </row>
    <row r="8" spans="1:26" x14ac:dyDescent="0.2">
      <c r="D8" s="6" t="s">
        <v>15</v>
      </c>
      <c r="E8" s="7">
        <f ca="1">Juli!N5</f>
        <v>-1.5987211554602254E-14</v>
      </c>
      <c r="F8" s="8">
        <f>Juli!N9</f>
        <v>0</v>
      </c>
      <c r="G8" s="2">
        <f>Juli!N13</f>
        <v>1</v>
      </c>
      <c r="H8" s="7">
        <f ca="1">Juli!N17</f>
        <v>84.999999999999986</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46219</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-1.8118839761882555E-13</v>
      </c>
      <c r="F15" s="8">
        <f>SUM(F2:F13)</f>
        <v>0</v>
      </c>
      <c r="G15" s="2">
        <f>SUM(G2:G13)</f>
        <v>4</v>
      </c>
      <c r="H15" s="7">
        <f ca="1">SUM(H2:H13)</f>
        <v>986.49999999999989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-1.8118839761882555E-13</v>
      </c>
    </row>
    <row r="18" spans="1:7" x14ac:dyDescent="0.2">
      <c r="A18" s="6" t="s">
        <v>11</v>
      </c>
      <c r="B18" s="7">
        <f>März!N27</f>
        <v>38.5</v>
      </c>
      <c r="D18" s="9" t="s">
        <v>40</v>
      </c>
      <c r="G18" s="2">
        <f>B5+B7-G15</f>
        <v>8.7397260273972588</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54" t="s">
        <v>55</v>
      </c>
    </row>
    <row r="24" spans="19:20" x14ac:dyDescent="0.2">
      <c r="S24" s="5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2026-08-12T11:46:49Z</dcterms:modified>
</cp:coreProperties>
</file>