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567A8DEB-D806-7B40-ACE3-114D2CAFE877}" xr6:coauthVersionLast="47" xr6:coauthVersionMax="47" xr10:uidLastSave="{00000000-0000-0000-0000-000000000000}"/>
  <bookViews>
    <workbookView xWindow="36020" yWindow="1160" windowWidth="27240" windowHeight="1716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O17" i="7"/>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31" i="3"/>
  <c r="H18" i="3"/>
  <c r="H22" i="3"/>
  <c r="H25" i="3"/>
  <c r="H32" i="3"/>
  <c r="H27" i="3"/>
  <c r="H23" i="3"/>
  <c r="H14" i="3"/>
  <c r="H20" i="3"/>
  <c r="H29" i="3"/>
  <c r="H16" i="3"/>
  <c r="H28" i="3"/>
  <c r="H15" i="3"/>
  <c r="H21" i="3"/>
  <c r="H30" i="3"/>
  <c r="H17" i="3"/>
  <c r="H24" i="3"/>
  <c r="H1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9" i="9"/>
  <c r="H11" i="10"/>
  <c r="H25" i="8"/>
  <c r="H6" i="9"/>
  <c r="H18" i="5"/>
  <c r="H30" i="4"/>
  <c r="H14" i="8"/>
  <c r="H21" i="9"/>
  <c r="H3" i="4"/>
  <c r="H3" i="5"/>
  <c r="H29" i="10"/>
  <c r="H4" i="11"/>
  <c r="H3" i="10"/>
  <c r="H24" i="6"/>
  <c r="H22" i="10"/>
  <c r="H15" i="4"/>
  <c r="H32" i="10"/>
  <c r="H6" i="1"/>
  <c r="H25" i="12"/>
  <c r="H4" i="5"/>
  <c r="H19" i="6"/>
  <c r="H23" i="9"/>
  <c r="H11" i="6"/>
  <c r="H12" i="5"/>
  <c r="H15" i="7"/>
  <c r="H2" i="2"/>
  <c r="H17" i="4"/>
  <c r="H16" i="6"/>
  <c r="H13" i="5"/>
  <c r="H15" i="8"/>
  <c r="H27" i="8"/>
  <c r="H22" i="4"/>
  <c r="H22" i="6"/>
  <c r="H25" i="5"/>
  <c r="H8" i="8"/>
  <c r="H4" i="4"/>
  <c r="H7" i="2"/>
  <c r="H8" i="10"/>
  <c r="H5" i="2"/>
  <c r="H3" i="6"/>
  <c r="H22" i="8"/>
  <c r="H29" i="2"/>
  <c r="H17" i="5"/>
  <c r="H21" i="6"/>
  <c r="H8" i="6"/>
  <c r="H2" i="9"/>
  <c r="H8" i="4"/>
  <c r="H31" i="10"/>
  <c r="H21" i="2"/>
  <c r="H12" i="10"/>
  <c r="H10" i="11"/>
  <c r="H23" i="8"/>
  <c r="H26" i="6"/>
  <c r="H6" i="2"/>
  <c r="H17" i="12"/>
  <c r="H14" i="2"/>
  <c r="H31" i="12"/>
  <c r="H15" i="9"/>
  <c r="H10" i="1"/>
  <c r="H31" i="9"/>
  <c r="H16" i="1"/>
  <c r="H20" i="12"/>
  <c r="H20" i="10"/>
  <c r="H30" i="12"/>
  <c r="H2" i="10"/>
  <c r="H3" i="7"/>
  <c r="H19" i="11"/>
  <c r="H18" i="12"/>
  <c r="H24" i="1"/>
  <c r="H11" i="8"/>
  <c r="H30" i="9"/>
  <c r="H5" i="11"/>
  <c r="H5" i="4"/>
  <c r="H3" i="1"/>
  <c r="H30" i="8"/>
  <c r="H13" i="6"/>
  <c r="H22" i="1"/>
  <c r="H25" i="11"/>
  <c r="H10" i="4"/>
  <c r="H27" i="11"/>
  <c r="H21" i="1"/>
  <c r="H19" i="8"/>
  <c r="H2" i="4"/>
  <c r="H20" i="11"/>
  <c r="H17" i="2"/>
  <c r="H32" i="12"/>
  <c r="H31" i="8"/>
  <c r="H10" i="7"/>
  <c r="H6" i="12"/>
  <c r="H26" i="10"/>
  <c r="H27" i="6"/>
  <c r="H7" i="8"/>
  <c r="H18" i="9"/>
  <c r="H16" i="2"/>
  <c r="H4" i="9"/>
  <c r="H19" i="9"/>
  <c r="H5" i="5"/>
  <c r="H4" i="6"/>
  <c r="H21" i="10"/>
  <c r="H9" i="4"/>
  <c r="H5" i="10"/>
  <c r="H12" i="8"/>
  <c r="H10" i="8"/>
  <c r="H9" i="10"/>
  <c r="H31" i="6"/>
  <c r="H6" i="11"/>
  <c r="H13" i="10"/>
  <c r="H11" i="5"/>
  <c r="H30" i="10"/>
  <c r="H31" i="7"/>
  <c r="H3" i="2"/>
  <c r="H7" i="7"/>
  <c r="H24" i="5"/>
  <c r="H22" i="7"/>
  <c r="H20" i="7"/>
  <c r="H10" i="5"/>
  <c r="H19" i="12"/>
  <c r="H9" i="11"/>
  <c r="H31" i="4"/>
  <c r="H5" i="7"/>
  <c r="H17" i="11"/>
  <c r="H16" i="11"/>
  <c r="H6" i="10"/>
  <c r="H7" i="9"/>
  <c r="H29" i="5"/>
  <c r="H18" i="10"/>
  <c r="H11" i="2"/>
  <c r="H21" i="5"/>
  <c r="H23" i="4"/>
  <c r="H3" i="9"/>
  <c r="H28" i="1"/>
  <c r="H6" i="7"/>
  <c r="H14" i="10"/>
  <c r="H3" i="12"/>
  <c r="H5" i="9"/>
  <c r="H23" i="7"/>
  <c r="H24" i="10"/>
  <c r="H4" i="12"/>
  <c r="H9" i="1"/>
  <c r="H26" i="3"/>
  <c r="H8" i="12"/>
  <c r="H32" i="8"/>
  <c r="H20" i="4"/>
  <c r="H30" i="6"/>
  <c r="H23" i="6"/>
  <c r="H12" i="2"/>
  <c r="H10" i="12"/>
  <c r="H10" i="6"/>
  <c r="H7" i="5"/>
  <c r="H13" i="9"/>
  <c r="H14" i="7"/>
  <c r="H23" i="1"/>
  <c r="H2" i="8"/>
  <c r="H13" i="12"/>
  <c r="H4" i="8"/>
  <c r="H27" i="1"/>
  <c r="H3" i="11"/>
  <c r="H31" i="1"/>
  <c r="H27" i="5"/>
  <c r="H6" i="6"/>
  <c r="H14" i="4"/>
  <c r="H28" i="7"/>
  <c r="H15" i="12"/>
  <c r="H14" i="9"/>
  <c r="H12" i="6"/>
  <c r="H32" i="5"/>
  <c r="H15" i="1"/>
  <c r="H24" i="8"/>
  <c r="H21" i="4"/>
  <c r="H5" i="1"/>
  <c r="H18" i="7"/>
  <c r="H19" i="1"/>
  <c r="H25" i="4"/>
  <c r="H28" i="12"/>
  <c r="H2" i="1"/>
  <c r="H13" i="8"/>
  <c r="H16" i="4"/>
  <c r="H22" i="9"/>
  <c r="H29" i="7"/>
  <c r="H16" i="12"/>
  <c r="H11" i="12"/>
  <c r="H19" i="5"/>
  <c r="H26" i="7"/>
  <c r="H25" i="6"/>
  <c r="H9" i="9"/>
  <c r="H23" i="5"/>
  <c r="H32" i="1"/>
  <c r="H31" i="5"/>
  <c r="H11" i="9"/>
  <c r="H29" i="1"/>
  <c r="H20" i="8"/>
  <c r="H8" i="11"/>
  <c r="H15" i="11"/>
  <c r="H27" i="4"/>
  <c r="H26" i="1"/>
  <c r="H29" i="6"/>
  <c r="H15" i="2"/>
  <c r="H12" i="9"/>
  <c r="H28" i="11"/>
  <c r="H26" i="9"/>
  <c r="H9" i="7"/>
  <c r="H15" i="6"/>
  <c r="H7" i="12"/>
  <c r="H29" i="11"/>
  <c r="H11" i="7"/>
  <c r="H21" i="7"/>
  <c r="H4" i="7"/>
  <c r="H2" i="12"/>
  <c r="H11" i="4"/>
  <c r="H8" i="5"/>
  <c r="H19" i="10"/>
  <c r="H24" i="4"/>
  <c r="H28" i="5"/>
  <c r="H9" i="8"/>
  <c r="H12" i="12"/>
  <c r="H21" i="8"/>
  <c r="H17" i="10"/>
  <c r="H11" i="1"/>
  <c r="H13" i="7"/>
  <c r="H19" i="7"/>
  <c r="H27" i="7"/>
  <c r="H32" i="7"/>
  <c r="H12" i="11"/>
  <c r="H17" i="9"/>
  <c r="H20" i="9"/>
  <c r="H16" i="5"/>
  <c r="H18" i="2"/>
  <c r="H3" i="8"/>
  <c r="H18" i="4"/>
  <c r="H10" i="2"/>
  <c r="H31" i="11"/>
  <c r="H26" i="2"/>
  <c r="H27" i="9"/>
  <c r="H24" i="12"/>
  <c r="H2" i="6"/>
  <c r="H27" i="2"/>
  <c r="H20" i="5"/>
  <c r="H4" i="1"/>
  <c r="H20" i="2"/>
  <c r="H14" i="5"/>
  <c r="H10" i="10"/>
  <c r="H8" i="9"/>
  <c r="H21" i="12"/>
  <c r="H19" i="4"/>
  <c r="H25" i="1"/>
  <c r="H13" i="4"/>
  <c r="H11" i="11"/>
  <c r="H19" i="3"/>
  <c r="H25" i="9"/>
  <c r="H16" i="10"/>
  <c r="H29" i="4"/>
  <c r="H22" i="12"/>
  <c r="H6" i="5"/>
  <c r="H2" i="7"/>
  <c r="H6" i="8"/>
  <c r="H14" i="11"/>
  <c r="H28" i="2"/>
  <c r="H18" i="6"/>
  <c r="H12" i="4"/>
  <c r="H16" i="7"/>
  <c r="H9" i="6"/>
  <c r="H17" i="7"/>
  <c r="H24" i="9"/>
  <c r="H24" i="2"/>
  <c r="H7" i="1"/>
  <c r="H13" i="1"/>
  <c r="H9" i="2"/>
  <c r="H26" i="11"/>
  <c r="H25" i="2"/>
  <c r="H14" i="1"/>
  <c r="H30" i="7"/>
  <c r="H28" i="8"/>
  <c r="H12" i="7"/>
  <c r="H29" i="12"/>
  <c r="H5" i="8"/>
  <c r="H18" i="1"/>
  <c r="H14" i="12"/>
  <c r="H28" i="4"/>
  <c r="H5" i="12"/>
  <c r="H15" i="10"/>
  <c r="H30" i="5"/>
  <c r="H23" i="10"/>
  <c r="H24" i="11"/>
  <c r="H26" i="4"/>
  <c r="H8" i="1"/>
  <c r="H30" i="11"/>
  <c r="H19" i="2"/>
  <c r="H28" i="6"/>
  <c r="H6" i="4"/>
  <c r="H30" i="1"/>
  <c r="H8" i="7"/>
  <c r="H18" i="11"/>
  <c r="H26" i="8"/>
  <c r="H17" i="8"/>
  <c r="H13" i="2"/>
  <c r="H24" i="7"/>
  <c r="H4" i="10"/>
  <c r="H22" i="5"/>
  <c r="H9" i="5"/>
  <c r="H23" i="12"/>
  <c r="H29" i="8"/>
  <c r="H22" i="2"/>
  <c r="H8" i="2"/>
  <c r="H28" i="9"/>
  <c r="H13" i="11"/>
  <c r="H17" i="6"/>
  <c r="H25" i="7"/>
  <c r="H7" i="11"/>
  <c r="H20" i="6"/>
  <c r="H28" i="10"/>
  <c r="H17" i="1"/>
  <c r="H7" i="6"/>
  <c r="H23" i="2"/>
  <c r="H16" i="9"/>
  <c r="H14" i="6"/>
  <c r="H21" i="11"/>
  <c r="H23" i="11"/>
  <c r="H12" i="1"/>
  <c r="H25" i="10"/>
  <c r="H10" i="9"/>
  <c r="H22" i="11"/>
  <c r="H4" i="2"/>
  <c r="H7" i="10"/>
  <c r="H20" i="1"/>
  <c r="H18" i="8"/>
  <c r="G5" i="9" l="1"/>
  <c r="G4" i="9"/>
  <c r="G3" i="9"/>
  <c r="G2" i="9"/>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9" l="1"/>
  <c r="H10" i="13" s="1"/>
  <c r="N17" i="8"/>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<sst xmlns="http://schemas.openxmlformats.org/spreadsheetml/2006/main" count="657" uniqueCount="84">
  <si>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</si>
  <si>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</si>
  <si>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</si>
  <si>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</si>
  <si>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</si>
  <si>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</si>
  <si>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</si>
  <si>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</si>
  <si>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</si>
  <si>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</si>
  <si>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</si>
  <si>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</si>
  <si>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</si>
  <si>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</si>
  <si>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</si>
  <si>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</si>
  <si>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</si>
  <si>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</si>
  <si>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</si>
  <si>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</si>
  <si>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</si>
  <si>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</si>
  <si>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</si>
  <si>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</si>
  <si>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</si>
  <si>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</si>
  <si>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</si>
  <si>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</si>
  <si>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</si>
  <si>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</si>
  <si>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</si>
  <si>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</si>
  <si>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</si>
  <si>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</si>
  <si>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</si>
  <si>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</si>
  <si>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</si>
  <si>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</si>
  <si>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</si>
  <si>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</si>
  <si>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</si>
  <si>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</si>
  <si>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</si>
  <si>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</si>
  <si>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</si>
  <si>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</si>
  <si>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</si>
  <si>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</si>
  <si>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</si>
  <si>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</si>
  <si>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</si>
  <si>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</si>
  <si>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</si>
  <si>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</si>
  <si>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</si>
  <si>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</si>
  <si>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</si>
  <si>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</si>
  <si>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</si>
  <si>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</si>
  <si>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</si>
  <si>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</si>
  <si>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</si>
  <si>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</si>
  <si>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</si>
  <si>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</si>
  <si>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</si>
  <si>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</si>
  <si>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</si>
  <si>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</si>
  <si>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</si>
  <si>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</si>
  <si>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</si>
  <si>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</si>
  <si>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</si>
  <si>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</si>
  <si>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</si>
  <si>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</si>
  <si>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</si>
  <si>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</si>
  <si>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</si>
  <si>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</si>
  <si>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Ohne URL + KRANK</t>
  </si>
  <si>
    <t>Exekution € 937,35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</si>
</sst>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2">
      <c r="A32" s="23"/>
      <c r="H32" s="7"/>
      <c r="I32" s="7"/>
      <c r="J32" s="7"/>
      <c r="K32" s="39"/>
      <c r="L32" s="39"/>
      <c r="Q32" s="7"/>
    </row>
    <row r="33" spans="10:12" x14ac:dyDescent="0.2">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0" zoomScaleNormal="100" workbookViewId="0">
      <selection activeCell="G37" sqref="G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P36" sqref="P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Gerrit Wichers</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v>27.9</v>
      </c>
      <c r="M5" s="1" t="s">
        <v>8</v>
      </c>
      <c r="N5" s="27">
        <f ca="1">SUM(I2:I32)</f>
        <v>-1.2434497875801753E-14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v>27.9</v>
      </c>
      <c r="M7" s="1" t="s">
        <v>59</v>
      </c>
      <c r="N7" s="27">
        <f ca="1">Gesamt!B9+SUM(Gesamt!E2:E9)-SUM(Gesamt!J2:J9)</f>
        <v>-1.971756091734278E-13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81</v>
      </c>
      <c r="K9" s="39"/>
      <c r="L9" s="39"/>
      <c r="M9" s="1" t="s">
        <v>25</v>
      </c>
      <c r="N9">
        <f>COUNTIF(C2:C32,"krank")</f>
        <v>11</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81</v>
      </c>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v>27.9</v>
      </c>
      <c r="M11" s="1" t="s">
        <v>57</v>
      </c>
      <c r="N11" s="28">
        <f>SUM(Gesamt!F2:F9)</f>
        <v>11</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v>27.9</v>
      </c>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v>27.9</v>
      </c>
      <c r="M13" s="1" t="s">
        <v>26</v>
      </c>
      <c r="N13">
        <f>COUNTIF(C2:C32, "Urlaub")+COUNTIF(C2:C32,"Urlaub halber Tag")/2</f>
        <v>1</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c r="L15" s="39"/>
      <c r="M15" s="1" t="s">
        <v>58</v>
      </c>
      <c r="N15">
        <f>Gesamt!B5+Gesamt!B7-SUM(Gesamt!G2:G9)</f>
        <v>16</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82</v>
      </c>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162-(38.5*2+8+8)</f>
        <v>69</v>
      </c>
      <c r="Q17" s="7"/>
    </row>
    <row r="18" spans="1:17" x14ac:dyDescent="0.2">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M29" s="42" t="s">
        <v>83</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353.00000000000006</v>
      </c>
      <c r="L34" s="39">
        <f>SUM(L2:L33)</f>
        <v>279</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2">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8" t="s">
        <v>72</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 ca="1">August!N5</f>
        <v>-1.2434497875801753E-14</v>
      </c>
      <c r="F9" s="8">
        <f>August!N9</f>
        <v>11</v>
      </c>
      <c r="G9" s="2">
        <f>August!N13</f>
        <v>1</v>
      </c>
      <c r="H9" s="7">
        <f ca="1">August!N17</f>
        <v>162</v>
      </c>
      <c r="I9" s="7"/>
      <c r="J9" s="7">
        <v>0</v>
      </c>
    </row>
    <row r="10" spans="1:26" x14ac:dyDescent="0.2">
      <c r="D10" s="6" t="s">
        <v>17</v>
      </c>
      <c r="E10" s="7">
        <f>September!N5</f>
        <v>0</v>
      </c>
      <c r="F10" s="8">
        <f>September!N9</f>
        <v>4</v>
      </c>
      <c r="G10" s="2">
        <f>September!N13</f>
        <v>0</v>
      </c>
      <c r="H10" s="7">
        <f ca="1">September!N17</f>
        <v>30.5</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-1.971756091734278E-13</v>
      </c>
      <c r="F15" s="8">
        <f>SUM(F2:F13)</f>
        <v>15</v>
      </c>
      <c r="G15" s="2">
        <f>SUM(G2:G13)</f>
        <v>12</v>
      </c>
      <c r="H15" s="7">
        <f ca="1">SUM(H2:H13)</f>
        <v>1270.5</v>
      </c>
      <c r="I15" s="7"/>
      <c r="J15" s="7">
        <f>SUM(J2:J13)</f>
        <v>0</v>
      </c>
    </row>
    <row r="16" spans="1:26" x14ac:dyDescent="0.2">
      <c r="A16" s="6" t="s">
        <v>9</v>
      </c>
      <c r="B16" s="7">
        <f>Januar!N27</f>
        <v>38.5</v>
      </c>
    </row>
    <row r="17" spans="1:7" x14ac:dyDescent="0.2">
      <c r="A17" s="6" t="s">
        <v>10</v>
      </c>
      <c r="B17" s="7">
        <f>Februar!N27</f>
        <v>38.5</v>
      </c>
      <c r="D17" s="4" t="s">
        <v>39</v>
      </c>
      <c r="E17" s="7">
        <f ca="1">SUM(E2:E13)+B9-J15</f>
        <v>-1.971756091734278E-13</v>
      </c>
    </row>
    <row r="18" spans="1:7" x14ac:dyDescent="0.2">
      <c r="A18" s="6" t="s">
        <v>11</v>
      </c>
      <c r="B18" s="7">
        <f>März!N27</f>
        <v>38.5</v>
      </c>
      <c r="D18" s="9" t="s">
        <v>40</v>
      </c>
      <c r="G18" s="2">
        <f>B5+B7-G15</f>
        <v>16</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2026-09-15T06:47:42Z</dcterms:modified>
</cp:coreProperties>
</file>