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Streitfälle Dienstnehmer\Personalakt_MIHAJLOVIC Sasa\"/>
    </mc:Choice>
  </mc:AlternateContent>
  <xr:revisionPtr revIDLastSave="0" documentId="8_{A2F9E876-B590-4B22-B611-632C6D0D95BB}" xr6:coauthVersionLast="47" xr6:coauthVersionMax="47" xr10:uidLastSave="{00000000-0000-0000-0000-000000000000}"/>
  <bookViews>
    <workbookView xWindow="-110" yWindow="-110" windowWidth="38620" windowHeight="21100"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23"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27" i="3"/>
  <c r="H13" i="3"/>
  <c r="H24" i="3"/>
  <c r="H15" i="3"/>
  <c r="H30" i="3"/>
  <c r="H22" i="3"/>
  <c r="H17" i="3"/>
  <c r="H32" i="3"/>
  <c r="H29" i="3"/>
  <c r="H16" i="3"/>
  <c r="H21" i="3"/>
  <c r="H25" i="3"/>
  <c r="H18" i="3"/>
  <c r="H20" i="3"/>
  <c r="H14" i="3"/>
  <c r="H28" i="3"/>
  <c r="H23" i="3"/>
  <c r="H31" i="3"/>
  <c r="G24" i="3" l="1"/>
  <c r="G17" i="3"/>
  <c r="I17" i="3" s="1"/>
  <c r="I31" i="3"/>
  <c r="I30"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1" i="4"/>
  <c r="H21" i="8"/>
  <c r="H18" i="2"/>
  <c r="H14" i="11"/>
  <c r="H9" i="7"/>
  <c r="H21" i="12"/>
  <c r="H12" i="10"/>
  <c r="H21" i="6"/>
  <c r="H21" i="1"/>
  <c r="H24" i="5"/>
  <c r="H30" i="4"/>
  <c r="H28" i="5"/>
  <c r="H27" i="8"/>
  <c r="H4" i="9"/>
  <c r="H26" i="8"/>
  <c r="H18" i="8"/>
  <c r="H4" i="12"/>
  <c r="H4" i="5"/>
  <c r="H8" i="7"/>
  <c r="H12" i="8"/>
  <c r="H32" i="8"/>
  <c r="H17" i="2"/>
  <c r="H13" i="1"/>
  <c r="H24" i="8"/>
  <c r="H8" i="1"/>
  <c r="H25" i="10"/>
  <c r="H30" i="9"/>
  <c r="H6" i="10"/>
  <c r="H26" i="12"/>
  <c r="H6" i="8"/>
  <c r="H27" i="6"/>
  <c r="H23" i="4"/>
  <c r="H26" i="6"/>
  <c r="H5" i="8"/>
  <c r="H5" i="10"/>
  <c r="H3" i="2"/>
  <c r="H25" i="12"/>
  <c r="H28" i="2"/>
  <c r="H15" i="5"/>
  <c r="H31" i="12"/>
  <c r="H29" i="10"/>
  <c r="H3" i="11"/>
  <c r="H16" i="1"/>
  <c r="H13" i="12"/>
  <c r="H21" i="7"/>
  <c r="H25" i="2"/>
  <c r="H18" i="5"/>
  <c r="H16" i="10"/>
  <c r="H7" i="8"/>
  <c r="H12" i="2"/>
  <c r="H4" i="7"/>
  <c r="H24" i="6"/>
  <c r="H32" i="7"/>
  <c r="H28" i="7"/>
  <c r="H5" i="6"/>
  <c r="H2" i="5"/>
  <c r="H7" i="11"/>
  <c r="H10" i="6"/>
  <c r="H15" i="2"/>
  <c r="H4" i="4"/>
  <c r="H28" i="8"/>
  <c r="H8" i="9"/>
  <c r="H25" i="8"/>
  <c r="H8" i="5"/>
  <c r="H3" i="6"/>
  <c r="H23" i="1"/>
  <c r="H18" i="4"/>
  <c r="H13" i="7"/>
  <c r="H32" i="10"/>
  <c r="H28" i="12"/>
  <c r="H8" i="8"/>
  <c r="H9" i="6"/>
  <c r="H6" i="9"/>
  <c r="H21" i="9"/>
  <c r="H12" i="1"/>
  <c r="H14" i="4"/>
  <c r="H19" i="1"/>
  <c r="H26" i="4"/>
  <c r="H11" i="8"/>
  <c r="H6" i="7"/>
  <c r="H3" i="7"/>
  <c r="H9" i="1"/>
  <c r="H10" i="1"/>
  <c r="H13" i="4"/>
  <c r="H14" i="9"/>
  <c r="H25" i="11"/>
  <c r="H15" i="4"/>
  <c r="H11" i="11"/>
  <c r="H15" i="11"/>
  <c r="H15" i="8"/>
  <c r="H12" i="6"/>
  <c r="H22" i="7"/>
  <c r="H30" i="8"/>
  <c r="H15" i="12"/>
  <c r="H14" i="12"/>
  <c r="H29" i="1"/>
  <c r="H26" i="11"/>
  <c r="H13" i="11"/>
  <c r="H27" i="5"/>
  <c r="H11" i="6"/>
  <c r="H8" i="10"/>
  <c r="H5" i="2"/>
  <c r="H17" i="8"/>
  <c r="H4" i="2"/>
  <c r="H25" i="4"/>
  <c r="H17" i="9"/>
  <c r="H23" i="9"/>
  <c r="H20" i="5"/>
  <c r="H30" i="12"/>
  <c r="H32" i="1"/>
  <c r="H10" i="12"/>
  <c r="H23" i="12"/>
  <c r="H12" i="11"/>
  <c r="H21" i="11"/>
  <c r="H27" i="12"/>
  <c r="H27" i="2"/>
  <c r="H27" i="9"/>
  <c r="H24" i="2"/>
  <c r="H14" i="10"/>
  <c r="H23" i="11"/>
  <c r="H11" i="2"/>
  <c r="H26" i="2"/>
  <c r="H26" i="3"/>
  <c r="H3" i="10"/>
  <c r="H5" i="12"/>
  <c r="H18" i="12"/>
  <c r="H11" i="10"/>
  <c r="H20" i="1"/>
  <c r="H17" i="4"/>
  <c r="H29" i="5"/>
  <c r="H7" i="9"/>
  <c r="H16" i="4"/>
  <c r="H30" i="1"/>
  <c r="H2" i="8"/>
  <c r="H21" i="10"/>
  <c r="H9" i="12"/>
  <c r="H8" i="6"/>
  <c r="H26" i="1"/>
  <c r="H6" i="5"/>
  <c r="H29" i="6"/>
  <c r="H2" i="7"/>
  <c r="H20" i="9"/>
  <c r="H25" i="5"/>
  <c r="H28" i="11"/>
  <c r="H24" i="12"/>
  <c r="H2" i="2"/>
  <c r="H13" i="10"/>
  <c r="H13" i="9"/>
  <c r="H22" i="5"/>
  <c r="H15" i="1"/>
  <c r="H11" i="1"/>
  <c r="H10" i="10"/>
  <c r="H10" i="7"/>
  <c r="H3" i="9"/>
  <c r="H9" i="9"/>
  <c r="H6" i="12"/>
  <c r="H24" i="4"/>
  <c r="H24" i="11"/>
  <c r="H12" i="5"/>
  <c r="H27" i="10"/>
  <c r="H13" i="2"/>
  <c r="H22" i="11"/>
  <c r="H8" i="2"/>
  <c r="H27" i="11"/>
  <c r="H31" i="4"/>
  <c r="H14" i="7"/>
  <c r="H3" i="8"/>
  <c r="H10" i="5"/>
  <c r="H31" i="8"/>
  <c r="H30" i="5"/>
  <c r="H16" i="12"/>
  <c r="H8" i="11"/>
  <c r="H13" i="6"/>
  <c r="H23" i="5"/>
  <c r="H9" i="10"/>
  <c r="H26" i="10"/>
  <c r="H2" i="6"/>
  <c r="H32" i="12"/>
  <c r="H31" i="10"/>
  <c r="H14" i="2"/>
  <c r="H27" i="1"/>
  <c r="H10" i="9"/>
  <c r="H15" i="10"/>
  <c r="H9" i="2"/>
  <c r="H19" i="10"/>
  <c r="H29" i="11"/>
  <c r="H9" i="4"/>
  <c r="H23" i="10"/>
  <c r="H6" i="11"/>
  <c r="H10" i="8"/>
  <c r="H11" i="7"/>
  <c r="H31" i="6"/>
  <c r="H22" i="12"/>
  <c r="H6" i="2"/>
  <c r="H20" i="10"/>
  <c r="H31" i="7"/>
  <c r="H22" i="6"/>
  <c r="H14" i="6"/>
  <c r="H6" i="1"/>
  <c r="H28" i="10"/>
  <c r="H5" i="1"/>
  <c r="H19" i="6"/>
  <c r="H7" i="12"/>
  <c r="H7" i="5"/>
  <c r="H19" i="11"/>
  <c r="H26" i="9"/>
  <c r="H24" i="10"/>
  <c r="H20" i="4"/>
  <c r="H4" i="8"/>
  <c r="H19" i="5"/>
  <c r="H13" i="5"/>
  <c r="H17" i="5"/>
  <c r="H15" i="6"/>
  <c r="H9" i="11"/>
  <c r="H6" i="4"/>
  <c r="H11" i="4"/>
  <c r="H7" i="1"/>
  <c r="H30" i="11"/>
  <c r="H31" i="5"/>
  <c r="H10" i="4"/>
  <c r="H32" i="5"/>
  <c r="H3" i="12"/>
  <c r="H27" i="4"/>
  <c r="H5" i="4"/>
  <c r="H31" i="11"/>
  <c r="H3" i="5"/>
  <c r="H13" i="8"/>
  <c r="H29" i="8"/>
  <c r="H7" i="6"/>
  <c r="H6" i="6"/>
  <c r="H24" i="1"/>
  <c r="H24" i="9"/>
  <c r="H29" i="9"/>
  <c r="H18" i="6"/>
  <c r="H16" i="5"/>
  <c r="H31" i="1"/>
  <c r="H10" i="11"/>
  <c r="H19" i="9"/>
  <c r="H25" i="7"/>
  <c r="H8" i="12"/>
  <c r="H23" i="8"/>
  <c r="H3" i="4"/>
  <c r="H20" i="2"/>
  <c r="H17" i="10"/>
  <c r="H14" i="8"/>
  <c r="H30" i="6"/>
  <c r="H22" i="2"/>
  <c r="H17" i="11"/>
  <c r="H7" i="2"/>
  <c r="H12" i="4"/>
  <c r="H19" i="12"/>
  <c r="H14" i="5"/>
  <c r="H5" i="7"/>
  <c r="H7" i="4"/>
  <c r="H27" i="7"/>
  <c r="H7" i="10"/>
  <c r="H8" i="4"/>
  <c r="H19" i="7"/>
  <c r="H22" i="8"/>
  <c r="H7" i="7"/>
  <c r="H2" i="4"/>
  <c r="H30" i="7"/>
  <c r="H2" i="12"/>
  <c r="H20" i="11"/>
  <c r="H29" i="4"/>
  <c r="H16" i="8"/>
  <c r="H25" i="6"/>
  <c r="H16" i="7"/>
  <c r="H16" i="9"/>
  <c r="H22" i="1"/>
  <c r="H10" i="2"/>
  <c r="H20" i="7"/>
  <c r="H18" i="9"/>
  <c r="H20" i="12"/>
  <c r="H9" i="8"/>
  <c r="H12" i="12"/>
  <c r="H18" i="10"/>
  <c r="H12" i="9"/>
  <c r="H21" i="2"/>
  <c r="H11" i="5"/>
  <c r="H31" i="9"/>
  <c r="H14" i="1"/>
  <c r="H28" i="9"/>
  <c r="H19" i="2"/>
  <c r="H19" i="3"/>
  <c r="H23" i="6"/>
  <c r="H26" i="7"/>
  <c r="H5" i="11"/>
  <c r="H16" i="11"/>
  <c r="H29" i="2"/>
  <c r="H4" i="1"/>
  <c r="H23" i="7"/>
  <c r="H25" i="1"/>
  <c r="H4" i="10"/>
  <c r="H11" i="12"/>
  <c r="H5" i="5"/>
  <c r="H29" i="7"/>
  <c r="H17" i="1"/>
  <c r="H12" i="7"/>
  <c r="H20" i="6"/>
  <c r="H22" i="4"/>
  <c r="H9" i="5"/>
  <c r="H17" i="6"/>
  <c r="H2" i="1"/>
  <c r="H16" i="6"/>
  <c r="H18" i="11"/>
  <c r="H28" i="6"/>
  <c r="H2" i="11"/>
  <c r="H24" i="7"/>
  <c r="H4" i="6"/>
  <c r="H4" i="11"/>
  <c r="H2" i="9"/>
  <c r="H15" i="7"/>
  <c r="H2" i="10"/>
  <c r="H28" i="1"/>
  <c r="H22" i="10"/>
  <c r="H16" i="2"/>
  <c r="H17" i="12"/>
  <c r="H26" i="5"/>
  <c r="H25" i="9"/>
  <c r="H18" i="7"/>
  <c r="H28" i="4"/>
  <c r="H21" i="5"/>
  <c r="H23" i="2"/>
  <c r="H30" i="10"/>
  <c r="H5" i="9"/>
  <c r="H18" i="1"/>
  <c r="H17" i="7"/>
  <c r="H20" i="8"/>
  <c r="H19" i="8"/>
  <c r="H22" i="9"/>
  <c r="H15" i="9"/>
  <c r="H3" i="1"/>
  <c r="H29" i="12"/>
  <c r="H19" i="4"/>
  <c r="H11" i="9"/>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<sst xmlns="http://schemas.openxmlformats.org/spreadsheetml/2006/main" count="495" uniqueCount="78">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</sst>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29210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29210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29210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29210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29210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29210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29210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abSelected="1" zoomScaleNormal="100" workbookViewId="0">
      <selection activeCell="F41" sqref="F41"/>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3</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5.1095890410958908</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
      <c r="A17" s="29">
        <v>46038</v>
      </c>
      <c r="B17" t="str">
        <f t="shared" si="0"/>
        <v>Fr</v>
      </c>
      <c r="C17" s="2" t="s">
        <v>22</v>
      </c>
      <c r="G17" s="27">
        <f t="shared" ca="1" si="1"/>
        <v>6.5</v>
      </c>
      <c r="H17" s="27">
        <f ca="1">IF(Q17&lt;&gt;"",Q17,IF(OR(C17="Feiertag",A17&lt;Gesamt!$B$11,A17&gt;Gesamt!$B$13,),0,INDIRECT("N"&amp;WEEKDAY(A17,2)+19)))</f>
        <v>6.5</v>
      </c>
      <c r="I17" s="27">
        <f t="shared" si="2"/>
        <v>0</v>
      </c>
      <c r="J17" s="7" t="s">
        <v>73</v>
      </c>
      <c r="K17" s="39"/>
      <c r="L17" s="39"/>
      <c r="M17" s="1" t="s">
        <v>50</v>
      </c>
      <c r="N17" s="27">
        <f ca="1">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
      <c r="A20" s="29">
        <v>46041</v>
      </c>
      <c r="B20" t="str">
        <f t="shared" si="0"/>
        <v>Mo</v>
      </c>
      <c r="C20" s="2" t="s">
        <v>22</v>
      </c>
      <c r="F20" s="24">
        <v>4.1666666666666664E-2</v>
      </c>
      <c r="G20" s="27">
        <f t="shared" ca="1" si="1"/>
        <v>8</v>
      </c>
      <c r="H20" s="27">
        <f ca="1">IF(Q20&lt;&gt;"",Q20,IF(OR(C20="Feiertag",A20&lt;Gesamt!$B$11,A20&gt;Gesamt!$B$13,),0,INDIRECT("N"&amp;WEEKDAY(A20,2)+19)))</f>
        <v>8</v>
      </c>
      <c r="I20" s="27">
        <f t="shared" si="2"/>
        <v>0</v>
      </c>
      <c r="J20" s="7" t="s">
        <v>73</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46045</v>
      </c>
      <c r="B24" t="str">
        <f t="shared" si="0"/>
        <v>Fr</v>
      </c>
      <c r="C24" s="2" t="s">
        <v>22</v>
      </c>
      <c r="G24" s="27">
        <f t="shared" ca="1" si="1"/>
        <v>6.5</v>
      </c>
      <c r="H24" s="27">
        <f ca="1">IF(Q24&lt;&gt;"",Q24,IF(OR(C24="Feiertag",A24&lt;Gesamt!$B$11,A24&gt;Gesamt!$B$13,),0,INDIRECT("N"&amp;WEEKDAY(A24,2)+19)))</f>
        <v>6.5</v>
      </c>
      <c r="I24" s="27">
        <f t="shared" si="2"/>
        <v>0</v>
      </c>
      <c r="J24" s="7" t="s">
        <v>73</v>
      </c>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
      <c r="K33" s="39"/>
      <c r="L33" s="39"/>
    </row>
    <row r="34" spans="10:12" x14ac:dyDescent="0.3">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25" sqref="C2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5" t="str">
        <f>Gesamt!A3</f>
        <v>Sasa Mihailovic</v>
      </c>
      <c r="N3" s="45"/>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-4.0856207306205761E-14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4</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4</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1</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4.1095890410958908</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
      <c r="A19" s="29">
        <v>46071</v>
      </c>
      <c r="B19" t="str">
        <f t="shared" si="0"/>
        <v>Mi</v>
      </c>
      <c r="C19" s="2" t="s">
        <v>63</v>
      </c>
      <c r="G19" s="27">
        <f t="shared" ca="1" si="1"/>
        <v>8</v>
      </c>
      <c r="H19" s="27">
        <f ca="1">IF(Q19&lt;&gt;"",Q19,IF(OR(C19="Feiertag",A19&lt;Gesamt!$B$11,A19&gt;Gesamt!$B$13,),0,INDIRECT("N"&amp;WEEKDAY(A19,2)+19)))</f>
        <v>8</v>
      </c>
      <c r="I19" s="27">
        <f t="shared" si="2"/>
        <v>0</v>
      </c>
      <c r="J19" s="7" t="s">
        <v>73</v>
      </c>
      <c r="K19" s="39"/>
      <c r="L19" s="39"/>
      <c r="M19" s="13" t="s">
        <v>6</v>
      </c>
      <c r="O19" s="35"/>
      <c r="Q19" s="7"/>
    </row>
    <row r="20" spans="1:17" x14ac:dyDescent="0.3">
      <c r="A20" s="29">
        <v>46072</v>
      </c>
      <c r="B20" t="str">
        <f t="shared" si="0"/>
        <v>Do</v>
      </c>
      <c r="C20" s="2" t="s">
        <v>63</v>
      </c>
      <c r="G20" s="27">
        <f t="shared" ca="1" si="1"/>
        <v>8</v>
      </c>
      <c r="H20" s="27">
        <f ca="1">IF(Q20&lt;&gt;"",Q20,IF(OR(C20="Feiertag",A20&lt;Gesamt!$B$11,A20&gt;Gesamt!$B$13,),0,INDIRECT("N"&amp;WEEKDAY(A20,2)+19)))</f>
        <v>8</v>
      </c>
      <c r="I20" s="27">
        <f t="shared" si="2"/>
        <v>0</v>
      </c>
      <c r="J20" s="7" t="s">
        <v>73</v>
      </c>
      <c r="K20" s="39"/>
      <c r="L20" s="39"/>
      <c r="M20" s="6" t="s">
        <v>43</v>
      </c>
      <c r="N20" s="7">
        <f>Gesamt!C30</f>
        <v>8</v>
      </c>
      <c r="O20" s="35"/>
      <c r="Q20" s="7"/>
    </row>
    <row r="21" spans="1:17" x14ac:dyDescent="0.3">
      <c r="A21" s="29">
        <v>46073</v>
      </c>
      <c r="B21" t="str">
        <f t="shared" si="0"/>
        <v>Fr</v>
      </c>
      <c r="C21" s="2" t="s">
        <v>63</v>
      </c>
      <c r="G21" s="27">
        <f t="shared" ca="1" si="1"/>
        <v>6.5</v>
      </c>
      <c r="H21" s="27">
        <f ca="1">IF(Q21&lt;&gt;"",Q21,IF(OR(C21="Feiertag",A21&lt;Gesamt!$B$11,A21&gt;Gesamt!$B$13,),0,INDIRECT("N"&amp;WEEKDAY(A21,2)+19)))</f>
        <v>6.5</v>
      </c>
      <c r="I21" s="27">
        <f t="shared" si="2"/>
        <v>0</v>
      </c>
      <c r="J21" s="7" t="s">
        <v>73</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
      <c r="A24" s="29">
        <v>46076</v>
      </c>
      <c r="B24" t="str">
        <f t="shared" si="0"/>
        <v>Mo</v>
      </c>
      <c r="C24" s="2" t="s">
        <v>63</v>
      </c>
      <c r="G24" s="27">
        <f t="shared" ca="1" si="1"/>
        <v>8</v>
      </c>
      <c r="H24" s="27">
        <f ca="1">IF(Q24&lt;&gt;"",Q24,IF(OR(C24="Feiertag",A24&lt;Gesamt!$B$11,A24&gt;Gesamt!$B$13,),0,INDIRECT("N"&amp;WEEKDAY(A24,2)+19)))</f>
        <v>8</v>
      </c>
      <c r="I24" s="27">
        <f t="shared" si="2"/>
        <v>0</v>
      </c>
      <c r="J24" s="7" t="s">
        <v>73</v>
      </c>
      <c r="K24" s="39"/>
      <c r="L24" s="39"/>
      <c r="M24" s="6" t="s">
        <v>47</v>
      </c>
      <c r="N24" s="7">
        <f>Gesamt!C34</f>
        <v>6.5</v>
      </c>
      <c r="O24" s="35"/>
      <c r="Q24" s="7"/>
    </row>
    <row r="25" spans="1:17" x14ac:dyDescent="0.3">
      <c r="A25" s="29">
        <v>46077</v>
      </c>
      <c r="B25" t="str">
        <f t="shared" si="0"/>
        <v>Di</v>
      </c>
      <c r="C25" s="2" t="s">
        <v>22</v>
      </c>
      <c r="G25" s="27">
        <f t="shared" ca="1" si="1"/>
        <v>8</v>
      </c>
      <c r="H25" s="27">
        <f ca="1">IF(Q25&lt;&gt;"",Q25,IF(OR(C25="Feiertag",A25&lt;Gesamt!$B$11,A25&gt;Gesamt!$B$13,),0,INDIRECT("N"&amp;WEEKDAY(A25,2)+19)))</f>
        <v>8</v>
      </c>
      <c r="I25" s="27">
        <f t="shared" si="2"/>
        <v>0</v>
      </c>
      <c r="J25" s="7" t="s">
        <v>73</v>
      </c>
      <c r="K25" s="39"/>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450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J43" sqref="J4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5" t="str">
        <f>Gesamt!A3</f>
        <v>Sasa Mihailovic</v>
      </c>
      <c r="N3" s="45"/>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-5.3290705182007514E-14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4</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3">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4.1095890410958908</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62.499999999999993</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2" t="s">
        <v>76</v>
      </c>
    </row>
    <row r="34" spans="10:13" x14ac:dyDescent="0.3">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-5.3290705182007514E-14</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4</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4.1095890410958908</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 ca="1">Gesamt!B9+SUM(Gesamt!E2:E6)-SUM(Gesamt!J2:J6)</f>
        <v>-5.3290705182007514E-14</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4</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0</v>
      </c>
      <c r="I15" s="27">
        <f t="shared" si="2"/>
        <v>0</v>
      </c>
      <c r="J15" s="7"/>
      <c r="K15" s="39"/>
      <c r="L15" s="39"/>
      <c r="M15" s="1" t="s">
        <v>58</v>
      </c>
      <c r="N15">
        <f>Gesamt!B5+Gesamt!B7-SUM(Gesamt!G2:G6)</f>
        <v>4.1095890410958908</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4</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4.1095890410958908</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-5.3290705182007514E-14</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4</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4.1095890410958908</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-5.3290705182007514E-14</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4</v>
      </c>
      <c r="O11" s="35"/>
      <c r="Q11" s="7"/>
    </row>
    <row r="12" spans="1:17" x14ac:dyDescent="0.3">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4.1095890410958908</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4</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4.1095890410958908</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4</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4.1095890410958908</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4</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4.1095890410958908</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4</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4.1095890410958908</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-1.9539925233402755E-14</v>
      </c>
      <c r="F2" s="8">
        <f>Januar!N9</f>
        <v>0</v>
      </c>
      <c r="G2" s="2">
        <f>Januar!N13</f>
        <v>3</v>
      </c>
      <c r="H2" s="7">
        <f ca="1">Januar!N17</f>
        <v>115.49999999999999</v>
      </c>
      <c r="I2" s="7"/>
      <c r="J2" s="7">
        <v>0</v>
      </c>
      <c r="Z2" s="2" t="b">
        <v>1</v>
      </c>
    </row>
    <row r="3" spans="1:26" ht="15" customHeight="1" x14ac:dyDescent="0.3">
      <c r="A3" s="44" t="s">
        <v>72</v>
      </c>
      <c r="B3" s="44"/>
      <c r="D3" s="6" t="s">
        <v>10</v>
      </c>
      <c r="E3" s="7">
        <f ca="1">Februar!N5</f>
        <v>-2.1316282072803006E-14</v>
      </c>
      <c r="F3" s="8">
        <f>Februar!N9</f>
        <v>4</v>
      </c>
      <c r="G3" s="2">
        <f>Februar!N13</f>
        <v>1</v>
      </c>
      <c r="H3" s="7">
        <f ca="1">Februar!N17</f>
        <v>154</v>
      </c>
      <c r="I3" s="7"/>
      <c r="J3" s="7">
        <v>0</v>
      </c>
      <c r="Z3" s="2" t="b">
        <v>1</v>
      </c>
    </row>
    <row r="4" spans="1:26" x14ac:dyDescent="0.3">
      <c r="D4" s="6" t="s">
        <v>11</v>
      </c>
      <c r="E4" s="7">
        <f ca="1">März!N5</f>
        <v>-1.2434497875801753E-14</v>
      </c>
      <c r="F4" s="8">
        <f>März!N9</f>
        <v>0</v>
      </c>
      <c r="G4" s="2">
        <f>März!N13</f>
        <v>0</v>
      </c>
      <c r="H4" s="7">
        <f>März!N17</f>
        <v>62.499999999999993</v>
      </c>
      <c r="I4" s="7"/>
      <c r="J4" s="7">
        <v>0</v>
      </c>
      <c r="Z4" s="2" t="b">
        <v>1</v>
      </c>
    </row>
    <row r="5" spans="1:26" x14ac:dyDescent="0.3">
      <c r="A5" s="1" t="s">
        <v>28</v>
      </c>
      <c r="B5" s="2">
        <f>(25/365)*60</f>
        <v>4.10958904109589</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4</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46093</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4</v>
      </c>
      <c r="G15" s="2">
        <f>SUM(G2:G13)</f>
        <v>4</v>
      </c>
      <c r="H15" s="7">
        <f ca="1">SUM(H2:H13)</f>
        <v>332</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4.1095890410958908</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2026-09-16T13:55:44Z</dcterms:modified>
</cp:coreProperties>
</file>