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8_{45B28D04-E82C-0243-BAB6-5563BE043A21}" xr6:coauthVersionLast="47" xr6:coauthVersionMax="47" xr10:uidLastSave="{00000000-0000-0000-0000-000000000000}"/>
  <bookViews>
    <workbookView xWindow="6760" yWindow="600" windowWidth="28380" windowHeight="1920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24" i="3"/>
  <c r="H25" i="3"/>
  <c r="H18" i="3"/>
  <c r="H16" i="3"/>
  <c r="H11" i="3"/>
  <c r="H30" i="3"/>
  <c r="H21" i="3"/>
  <c r="H29" i="3"/>
  <c r="H28" i="3"/>
  <c r="H17" i="3"/>
  <c r="H20" i="3"/>
  <c r="H9" i="3"/>
  <c r="H27" i="3"/>
  <c r="H15" i="3"/>
  <c r="H32" i="3"/>
  <c r="H4" i="3"/>
  <c r="H14" i="3"/>
  <c r="H6" i="3"/>
  <c r="H13" i="3"/>
  <c r="H22" i="3"/>
  <c r="H23" i="3"/>
  <c r="H3" i="3"/>
  <c r="H31" i="3"/>
  <c r="H8" i="3"/>
  <c r="H10"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7" i="12"/>
  <c r="H2" i="11"/>
  <c r="H9" i="12"/>
  <c r="H7" i="4"/>
  <c r="H26" i="5"/>
  <c r="H2" i="5"/>
  <c r="H26" i="12"/>
  <c r="H16" i="8"/>
  <c r="H22" i="1"/>
  <c r="H16" i="7"/>
  <c r="H6" i="9"/>
  <c r="H9" i="2"/>
  <c r="H12" i="11"/>
  <c r="H2" i="10"/>
  <c r="H12" i="12"/>
  <c r="H5" i="12"/>
  <c r="H12" i="9"/>
  <c r="H25" i="9"/>
  <c r="H24" i="7"/>
  <c r="H16" i="12"/>
  <c r="H20" i="2"/>
  <c r="H23" i="6"/>
  <c r="H21" i="8"/>
  <c r="H22" i="10"/>
  <c r="H22" i="5"/>
  <c r="H20" i="4"/>
  <c r="H5" i="7"/>
  <c r="H14" i="12"/>
  <c r="H11" i="12"/>
  <c r="H9" i="11"/>
  <c r="H6" i="12"/>
  <c r="H19" i="1"/>
  <c r="H23" i="5"/>
  <c r="H25" i="11"/>
  <c r="H17" i="1"/>
  <c r="H15" i="10"/>
  <c r="H31" i="6"/>
  <c r="H11" i="6"/>
  <c r="H18" i="9"/>
  <c r="H30" i="5"/>
  <c r="H25" i="4"/>
  <c r="H8" i="5"/>
  <c r="H2" i="6"/>
  <c r="H11" i="11"/>
  <c r="H15" i="7"/>
  <c r="H16" i="6"/>
  <c r="H7" i="8"/>
  <c r="H27" i="9"/>
  <c r="H12" i="1"/>
  <c r="H16" i="2"/>
  <c r="H10" i="4"/>
  <c r="H27" i="6"/>
  <c r="H13" i="1"/>
  <c r="H20" i="7"/>
  <c r="H14" i="9"/>
  <c r="H18" i="5"/>
  <c r="H24" i="9"/>
  <c r="H3" i="11"/>
  <c r="H19" i="5"/>
  <c r="H3" i="5"/>
  <c r="H28" i="1"/>
  <c r="H22" i="6"/>
  <c r="H11" i="7"/>
  <c r="H26" i="3"/>
  <c r="H30" i="12"/>
  <c r="H9" i="10"/>
  <c r="H12" i="2"/>
  <c r="H31" i="9"/>
  <c r="H8" i="9"/>
  <c r="H4" i="10"/>
  <c r="H29" i="8"/>
  <c r="H30" i="7"/>
  <c r="H12" i="7"/>
  <c r="H26" i="10"/>
  <c r="H8" i="12"/>
  <c r="H25" i="10"/>
  <c r="H31" i="1"/>
  <c r="H27" i="1"/>
  <c r="H22" i="9"/>
  <c r="H13" i="9"/>
  <c r="H6" i="6"/>
  <c r="H8" i="7"/>
  <c r="H28" i="4"/>
  <c r="H7" i="2"/>
  <c r="H27" i="2"/>
  <c r="H13" i="6"/>
  <c r="H26" i="1"/>
  <c r="H14" i="7"/>
  <c r="H28" i="11"/>
  <c r="H16" i="11"/>
  <c r="H16" i="9"/>
  <c r="H19" i="6"/>
  <c r="H3" i="12"/>
  <c r="H2" i="9"/>
  <c r="H18" i="8"/>
  <c r="H30" i="11"/>
  <c r="H26" i="2"/>
  <c r="H29" i="12"/>
  <c r="H9" i="8"/>
  <c r="H25" i="12"/>
  <c r="H4" i="9"/>
  <c r="H15" i="5"/>
  <c r="H20" i="9"/>
  <c r="H5" i="1"/>
  <c r="H18" i="10"/>
  <c r="H25" i="6"/>
  <c r="H18" i="4"/>
  <c r="H21" i="7"/>
  <c r="H7" i="5"/>
  <c r="H5" i="9"/>
  <c r="H12" i="5"/>
  <c r="H27" i="4"/>
  <c r="H10" i="7"/>
  <c r="H31" i="5"/>
  <c r="H22" i="7"/>
  <c r="H2" i="7"/>
  <c r="H22" i="4"/>
  <c r="H11" i="9"/>
  <c r="H16" i="1"/>
  <c r="H9" i="4"/>
  <c r="H18" i="11"/>
  <c r="H3" i="9"/>
  <c r="H22" i="2"/>
  <c r="H22" i="12"/>
  <c r="H19" i="10"/>
  <c r="H15" i="11"/>
  <c r="H28" i="6"/>
  <c r="H17" i="12"/>
  <c r="H23" i="1"/>
  <c r="H5" i="2"/>
  <c r="H26" i="8"/>
  <c r="H29" i="2"/>
  <c r="H4" i="4"/>
  <c r="H26" i="4"/>
  <c r="H13" i="2"/>
  <c r="H7" i="9"/>
  <c r="H25" i="2"/>
  <c r="H28" i="2"/>
  <c r="H17" i="6"/>
  <c r="H31" i="4"/>
  <c r="H8" i="4"/>
  <c r="H24" i="10"/>
  <c r="H20" i="6"/>
  <c r="H23" i="12"/>
  <c r="H3" i="4"/>
  <c r="H3" i="2"/>
  <c r="H32" i="8"/>
  <c r="H14" i="6"/>
  <c r="H32" i="7"/>
  <c r="H10" i="1"/>
  <c r="H13" i="10"/>
  <c r="H16" i="5"/>
  <c r="H29" i="6"/>
  <c r="H26" i="11"/>
  <c r="H9" i="5"/>
  <c r="H27" i="5"/>
  <c r="H11" i="1"/>
  <c r="H7" i="6"/>
  <c r="H11" i="5"/>
  <c r="H23" i="10"/>
  <c r="H8" i="1"/>
  <c r="H16" i="10"/>
  <c r="H29" i="1"/>
  <c r="H25" i="1"/>
  <c r="H6" i="7"/>
  <c r="H10" i="12"/>
  <c r="H4" i="2"/>
  <c r="H10" i="11"/>
  <c r="H28" i="10"/>
  <c r="H19" i="12"/>
  <c r="H31" i="11"/>
  <c r="H5" i="11"/>
  <c r="H17" i="8"/>
  <c r="H6" i="2"/>
  <c r="H22" i="11"/>
  <c r="H18" i="12"/>
  <c r="H17" i="5"/>
  <c r="H29" i="11"/>
  <c r="H10" i="5"/>
  <c r="H17" i="4"/>
  <c r="H15" i="9"/>
  <c r="H3" i="6"/>
  <c r="H13" i="4"/>
  <c r="H28" i="9"/>
  <c r="H21" i="6"/>
  <c r="H14" i="2"/>
  <c r="H5" i="8"/>
  <c r="H23" i="7"/>
  <c r="H23" i="9"/>
  <c r="H18" i="2"/>
  <c r="H28" i="12"/>
  <c r="H15" i="4"/>
  <c r="H12" i="3"/>
  <c r="H21" i="11"/>
  <c r="H12" i="6"/>
  <c r="H21" i="10"/>
  <c r="H10" i="9"/>
  <c r="H26" i="6"/>
  <c r="H21" i="2"/>
  <c r="H23" i="2"/>
  <c r="H28" i="7"/>
  <c r="H29" i="5"/>
  <c r="H24" i="6"/>
  <c r="H27" i="11"/>
  <c r="H15" i="2"/>
  <c r="H6" i="11"/>
  <c r="H22" i="8"/>
  <c r="H12" i="10"/>
  <c r="H12" i="4"/>
  <c r="H7" i="11"/>
  <c r="H5" i="5"/>
  <c r="H2" i="12"/>
  <c r="H25" i="5"/>
  <c r="H2" i="8"/>
  <c r="H17" i="2"/>
  <c r="H24" i="5"/>
  <c r="H27" i="7"/>
  <c r="H32" i="12"/>
  <c r="H19" i="8"/>
  <c r="H8" i="8"/>
  <c r="H23" i="4"/>
  <c r="H14" i="10"/>
  <c r="H25" i="7"/>
  <c r="H26" i="7"/>
  <c r="H14" i="1"/>
  <c r="H32" i="1"/>
  <c r="H20" i="5"/>
  <c r="H18" i="6"/>
  <c r="H14" i="4"/>
  <c r="H10" i="10"/>
  <c r="H20" i="12"/>
  <c r="H18" i="1"/>
  <c r="H19" i="7"/>
  <c r="H15" i="12"/>
  <c r="H4" i="5"/>
  <c r="H21" i="9"/>
  <c r="H11" i="8"/>
  <c r="H24" i="12"/>
  <c r="H28" i="8"/>
  <c r="H6" i="4"/>
  <c r="H19" i="4"/>
  <c r="H4" i="6"/>
  <c r="H24" i="4"/>
  <c r="H23" i="11"/>
  <c r="H6" i="10"/>
  <c r="H24" i="8"/>
  <c r="H13" i="5"/>
  <c r="H3" i="8"/>
  <c r="H14" i="8"/>
  <c r="H17" i="9"/>
  <c r="H18" i="7"/>
  <c r="H4" i="8"/>
  <c r="H24" i="11"/>
  <c r="H5" i="4"/>
  <c r="H4" i="1"/>
  <c r="H15" i="6"/>
  <c r="H8" i="6"/>
  <c r="H19" i="2"/>
  <c r="H27" i="8"/>
  <c r="H30" i="10"/>
  <c r="H9" i="6"/>
  <c r="H2" i="4"/>
  <c r="H3" i="10"/>
  <c r="H29" i="10"/>
  <c r="H30" i="1"/>
  <c r="H21" i="5"/>
  <c r="H29" i="4"/>
  <c r="H20" i="11"/>
  <c r="H20" i="8"/>
  <c r="H13" i="7"/>
  <c r="H15" i="1"/>
  <c r="H11" i="4"/>
  <c r="H5" i="10"/>
  <c r="H7" i="1"/>
  <c r="H28" i="5"/>
  <c r="H14" i="11"/>
  <c r="H25" i="8"/>
  <c r="H3" i="7"/>
  <c r="H21" i="1"/>
  <c r="H30" i="6"/>
  <c r="H9" i="7"/>
  <c r="H20" i="10"/>
  <c r="H16" i="4"/>
  <c r="H31" i="10"/>
  <c r="H8" i="11"/>
  <c r="H9" i="9"/>
  <c r="H29" i="9"/>
  <c r="H8" i="2"/>
  <c r="H4" i="7"/>
  <c r="H4" i="11"/>
  <c r="H19" i="9"/>
  <c r="H21" i="12"/>
  <c r="H13" i="12"/>
  <c r="H2" i="1"/>
  <c r="H24" i="1"/>
  <c r="H3" i="1"/>
  <c r="H6" i="8"/>
  <c r="H31" i="7"/>
  <c r="H21" i="4"/>
  <c r="H11" i="2"/>
  <c r="H30" i="4"/>
  <c r="H31" i="12"/>
  <c r="H2" i="2"/>
  <c r="H20" i="1"/>
  <c r="H32" i="10"/>
  <c r="H29" i="7"/>
  <c r="H31" i="8"/>
  <c r="H8" i="10"/>
  <c r="H30" i="8"/>
  <c r="H23" i="8"/>
  <c r="H7" i="12"/>
  <c r="H13" i="8"/>
  <c r="H17" i="10"/>
  <c r="H6" i="1"/>
  <c r="H10" i="8"/>
  <c r="H9" i="1"/>
  <c r="H6" i="5"/>
  <c r="H14" i="5"/>
  <c r="H32" i="5"/>
  <c r="H17" i="7"/>
  <c r="H15" i="8"/>
  <c r="H30" i="9"/>
  <c r="H19" i="3"/>
  <c r="H26" i="9"/>
  <c r="H10" i="6"/>
  <c r="H11" i="10"/>
  <c r="H13" i="11"/>
  <c r="H7" i="7"/>
  <c r="H4" i="12"/>
  <c r="H7" i="10"/>
  <c r="H5" i="3"/>
  <c r="H10" i="2"/>
  <c r="H17" i="11"/>
  <c r="H12" i="8"/>
  <c r="H24" i="2"/>
  <c r="H19" i="11"/>
  <c r="I30" i="4" l="1"/>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<sst xmlns="http://schemas.openxmlformats.org/spreadsheetml/2006/main" count="539" uniqueCount="82">
  <si>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</si>
  <si>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</si>
  <si>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</si>
  <si>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</si>
  <si>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</si>
  <si>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</si>
  <si>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</si>
  <si>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</si>
  <si>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</si>
  <si>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</si>
  <si>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</si>
  <si>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</si>
  <si>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</si>
  <si>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</si>
  <si>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</si>
  <si>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</si>
  <si>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</si>
  <si>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</si>
  <si>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</si>
  <si>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</si>
  <si>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</si>
  <si>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</si>
  <si>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</si>
  <si>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</si>
  <si>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</si>
  <si>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</si>
  <si>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</si>
  <si>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</si>
  <si>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</si>
  <si>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</si>
  <si>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</si>
  <si>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</si>
  <si>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</si>
  <si>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</si>
  <si>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</si>
  <si>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</si>
  <si>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</si>
  <si>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</si>
  <si>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</si>
  <si>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</si>
  <si>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</si>
  <si>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</si>
  <si>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</si>
  <si>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</si>
  <si>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</si>
  <si>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</si>
  <si>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</si>
  <si>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</si>
  <si>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</si>
  <si>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</si>
  <si>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</si>
  <si>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</si>
  <si>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</si>
  <si>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</si>
  <si>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</si>
  <si>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</si>
  <si>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</si>
  <si>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</si>
  <si>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</si>
  <si>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</si>
  <si>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</si>
  <si>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</si>
  <si>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</si>
  <si>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</si>
  <si>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</si>
  <si>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</si>
  <si>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</si>
  <si>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</si>
  <si>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</si>
  <si>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</si>
  <si>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</si>
  <si>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</si>
  <si>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August Schönwetter</t>
  </si>
  <si>
    <t>Büro</t>
  </si>
  <si>
    <t>Wien</t>
  </si>
  <si>
    <t>Wertingen</t>
  </si>
  <si>
    <t>Entmannsberg</t>
  </si>
  <si>
    <t>Hohenburg</t>
  </si>
  <si>
    <t>Hochenburg</t>
  </si>
  <si>
    <t>Emtmannsberg</t>
  </si>
  <si>
    <t>Stuttgart</t>
  </si>
  <si>
    <t>Osterhofen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</si>
</sst>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73</v>
      </c>
      <c r="K3" s="39"/>
      <c r="L3" s="39"/>
      <c r="M3" s="42" t="str">
        <f>Gesamt!A3</f>
        <v>August Schönwetter</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2">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73</v>
      </c>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2">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74</v>
      </c>
      <c r="K8" s="39">
        <v>30</v>
      </c>
      <c r="L8" s="39"/>
      <c r="O8" s="35"/>
      <c r="Q8" s="7"/>
    </row>
    <row r="9" spans="1:21" x14ac:dyDescent="0.2">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74</v>
      </c>
      <c r="K9" s="39">
        <v>30</v>
      </c>
      <c r="L9" s="39"/>
      <c r="M9" s="1" t="s">
        <v>25</v>
      </c>
      <c r="N9">
        <f>COUNTIF(C2:C32,"krank")</f>
        <v>0</v>
      </c>
      <c r="O9" s="35"/>
      <c r="Q9" s="7"/>
    </row>
    <row r="10" spans="1:21" x14ac:dyDescent="0.2">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74</v>
      </c>
      <c r="K10" s="39">
        <v>30</v>
      </c>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39" t="s">
        <v>75</v>
      </c>
      <c r="K12" s="39">
        <v>35.299999999999997</v>
      </c>
      <c r="L12" s="39">
        <v>27.9</v>
      </c>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75</v>
      </c>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75</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75</v>
      </c>
      <c r="K15" s="39">
        <v>35.299999999999997</v>
      </c>
      <c r="L15" s="39">
        <v>27.9</v>
      </c>
      <c r="M15" s="1" t="s">
        <v>58</v>
      </c>
      <c r="N15">
        <f>Gesamt!B5+Gesamt!B7-Gesamt!G2</f>
        <v>75</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75</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75</v>
      </c>
      <c r="K17" s="39">
        <v>35.299999999999997</v>
      </c>
      <c r="L17" s="39">
        <v>27.9</v>
      </c>
      <c r="M17" s="1" t="s">
        <v>50</v>
      </c>
      <c r="N17" s="27">
        <f>SUM(G2:G32)</f>
        <v>152.49999999999997</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39" t="s">
        <v>75</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39" t="s">
        <v>75</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75</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75</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75</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75</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75</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41" t="s">
        <v>75</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74</v>
      </c>
      <c r="K27" s="39">
        <v>30</v>
      </c>
      <c r="L27" s="39">
        <v>22.05</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74</v>
      </c>
      <c r="K28" s="39">
        <v>30</v>
      </c>
      <c r="L28" s="39">
        <v>22.05</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74</v>
      </c>
      <c r="K29" s="39">
        <v>30</v>
      </c>
      <c r="L29" s="39">
        <v>22.05</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51" priority="1">
      <formula>$C2="Feiertag"</formula>
    </cfRule>
    <cfRule type="expression" dxfId="5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76</v>
      </c>
      <c r="K3" s="39">
        <v>35.299999999999997</v>
      </c>
      <c r="L3" s="39">
        <v>27.9</v>
      </c>
      <c r="M3" s="42" t="str">
        <f>Gesamt!A3</f>
        <v>August Schönwetter</v>
      </c>
      <c r="N3" s="4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35.299999999999997</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v>35.299999999999997</v>
      </c>
      <c r="L7" s="39">
        <v>27.9</v>
      </c>
      <c r="M7" s="1" t="s">
        <v>59</v>
      </c>
      <c r="N7" s="27">
        <f ca="1">Gesamt!B9+SUM(Gesamt!E2:E3)-SUM(Gesamt!J2:J3)</f>
        <v>-5.5067062021407764E-14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76</v>
      </c>
      <c r="K8" s="39">
        <v>35.299999999999997</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76</v>
      </c>
      <c r="K9" s="39">
        <v>35.299999999999997</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35.299999999999997</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76</v>
      </c>
      <c r="K11" s="39">
        <v>35.299999999999997</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35.299999999999997</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76</v>
      </c>
      <c r="K14" s="39">
        <v>35.299999999999997</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76</v>
      </c>
      <c r="K15" s="39">
        <v>35.299999999999997</v>
      </c>
      <c r="L15" s="39">
        <v>27.9</v>
      </c>
      <c r="M15" s="1" t="s">
        <v>58</v>
      </c>
      <c r="N15">
        <f>Gesamt!B5+Gesamt!B7-SUM(Gesamt!G2:G3)</f>
        <v>75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76</v>
      </c>
      <c r="K16" s="39">
        <v>35.299999999999997</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35.299999999999997</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35.299999999999997</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35.299999999999997</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35.299999999999997</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77</v>
      </c>
      <c r="K23" s="39">
        <v>35.299999999999997</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77</v>
      </c>
      <c r="K24" s="39">
        <v>35.299999999999997</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77</v>
      </c>
      <c r="K25" s="39">
        <v>35.299999999999997</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77</v>
      </c>
      <c r="K26" s="39">
        <v>35.299999999999997</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35.299999999999997</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77</v>
      </c>
      <c r="K28" s="39">
        <v>35.299999999999997</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77</v>
      </c>
      <c r="K29" s="39">
        <v>35.299999999999997</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882.49999999999966</v>
      </c>
      <c r="L31" s="39">
        <f>SUM(L2:L30)</f>
        <v>697.49999999999966</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9" priority="7">
      <formula>$C3="Feiertag"</formula>
    </cfRule>
    <cfRule type="expression" dxfId="48" priority="8">
      <formula>WEEKDAY($A3,2)&gt;=6</formula>
    </cfRule>
  </conditionalFormatting>
  <conditionalFormatting sqref="A17:F21">
    <cfRule type="expression" dxfId="47" priority="3">
      <formula>$C17="Feiertag"</formula>
    </cfRule>
    <cfRule type="expression" dxfId="46" priority="4">
      <formula>WEEKDAY($A17,2)&gt;=6</formula>
    </cfRule>
  </conditionalFormatting>
  <conditionalFormatting sqref="A8:I16">
    <cfRule type="expression" dxfId="45" priority="5">
      <formula>$C8="Feiertag"</formula>
    </cfRule>
    <cfRule type="expression" dxfId="44" priority="6">
      <formula>WEEKDAY($A8,2)&gt;=6</formula>
    </cfRule>
  </conditionalFormatting>
  <conditionalFormatting sqref="A2:J2 G3:J3 G4:I7 J4:J20 G17:I20 G21:J21">
    <cfRule type="expression" dxfId="43" priority="9">
      <formula>$C2="Feiertag"</formula>
    </cfRule>
    <cfRule type="expression" dxfId="42" priority="10">
      <formula>WEEKDAY($A2,2)&gt;=6</formula>
    </cfRule>
  </conditionalFormatting>
  <conditionalFormatting sqref="A22:J29">
    <cfRule type="expression" dxfId="41" priority="1">
      <formula>$C22="Feiertag"</formula>
    </cfRule>
    <cfRule type="expression" dxfId="40"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42" t="str">
        <f>Gesamt!A3</f>
        <v>August Schönwetter</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-8.7041485130612273E-14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80</v>
      </c>
      <c r="K31" s="39">
        <v>35.299999999999997</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80</v>
      </c>
      <c r="K32" s="39">
        <v>35.299999999999997</v>
      </c>
      <c r="L32" s="39">
        <v>27.9</v>
      </c>
      <c r="O32" s="35"/>
      <c r="Q32" s="7"/>
    </row>
    <row r="33" spans="10:12" x14ac:dyDescent="0.2">
      <c r="K33" s="39"/>
      <c r="L33" s="39"/>
    </row>
    <row r="34" spans="10:12" x14ac:dyDescent="0.2">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9" priority="9">
      <formula>$C3="Feiertag"</formula>
    </cfRule>
    <cfRule type="expression" dxfId="38" priority="10">
      <formula>WEEKDAY($A3,2)&gt;=6</formula>
    </cfRule>
  </conditionalFormatting>
  <conditionalFormatting sqref="A10:F14">
    <cfRule type="expression" dxfId="37" priority="7">
      <formula>$C10="Feiertag"</formula>
    </cfRule>
    <cfRule type="expression" dxfId="36" priority="8">
      <formula>WEEKDAY($A10,2)&gt;=6</formula>
    </cfRule>
  </conditionalFormatting>
  <conditionalFormatting sqref="A17:F21">
    <cfRule type="expression" dxfId="35" priority="5">
      <formula>$C17="Feiertag"</formula>
    </cfRule>
    <cfRule type="expression" dxfId="34" priority="6">
      <formula>WEEKDAY($A17,2)&gt;=6</formula>
    </cfRule>
  </conditionalFormatting>
  <conditionalFormatting sqref="A22:I30">
    <cfRule type="expression" dxfId="33" priority="3">
      <formula>$C22="Feiertag"</formula>
    </cfRule>
    <cfRule type="expression" dxfId="32" priority="4">
      <formula>WEEKDAY($A22,2)&gt;=6</formula>
    </cfRule>
  </conditionalFormatting>
  <conditionalFormatting sqref="A2:J2 G3:J3 G4:I7 J4:J14 A8:I9 G10:I13 G14:J14 A15:J16 G17:J17 G18:I21 J18:J30">
    <cfRule type="expression" dxfId="31" priority="11">
      <formula>$C2="Feiertag"</formula>
    </cfRule>
    <cfRule type="expression" dxfId="30" priority="12">
      <formula>WEEKDAY($A2,2)&gt;=6</formula>
    </cfRule>
  </conditionalFormatting>
  <conditionalFormatting sqref="A31:J32">
    <cfRule type="expression" dxfId="29" priority="1">
      <formula>$C31="Feiertag"</formula>
    </cfRule>
    <cfRule type="expression" dxfId="28"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M34" sqref="M34"/>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80</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80</v>
      </c>
      <c r="K3" s="39">
        <v>35.299999999999997</v>
      </c>
      <c r="L3" s="39">
        <v>27.9</v>
      </c>
      <c r="M3" s="42" t="str">
        <f>Gesamt!A3</f>
        <v>August Schönwetter</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80</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80</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79</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79</v>
      </c>
      <c r="K15" s="39">
        <v>35.299999999999997</v>
      </c>
      <c r="L15" s="39">
        <v>27.9</v>
      </c>
      <c r="M15" s="1" t="s">
        <v>58</v>
      </c>
      <c r="N15">
        <f>Gesamt!B5+Gesamt!B7-SUM(Gesamt!G2:G5)</f>
        <v>75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79</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79</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79</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79</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79</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79</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79</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77</v>
      </c>
      <c r="K30" s="39">
        <v>35.299999999999997</v>
      </c>
      <c r="L30" s="39">
        <v>27.9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77</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6:J7 A13:J13 A8:C12 A19:I20 A14:C18 G14:J14 A27:J27 A21:C25 G21:I25 A2:C4 G2:J2 A28:C31 G3:I4 A5:I5 J3:J5 G8:J12 A26:I26 G15:I18 J15:J26 G28:J31">
    <cfRule type="expression" dxfId="27" priority="11">
      <formula>$C2="Feiertag"</formula>
    </cfRule>
    <cfRule type="expression" dxfId="26" priority="12">
      <formula>WEEKDAY($A2,2)&gt;=6</formula>
    </cfRule>
  </conditionalFormatting>
  <conditionalFormatting sqref="D8:F12">
    <cfRule type="expression" dxfId="9" priority="9">
      <formula>$C8="Feiertag"</formula>
    </cfRule>
    <cfRule type="expression" dxfId="8" priority="10">
      <formula>WEEKDAY($A8,2)&gt;=6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F4">
    <cfRule type="expression" dxfId="3" priority="3">
      <formula>$C2="Feiertag"</formula>
    </cfRule>
    <cfRule type="expression" dxfId="2" priority="4">
      <formula>WEEKDAY($A2,2)&gt;=6</formula>
    </cfRule>
  </conditionalFormatting>
  <conditionalFormatting sqref="D28:F31">
    <cfRule type="expression" dxfId="1" priority="1">
      <formula>$C28="Feiertag"</formula>
    </cfRule>
    <cfRule type="expression" dxfId="0" priority="2">
      <formula>WEEKDAY($A28,2)&gt;=6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-1.1723955140041653E-13</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75</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-1.1723955140041653E-13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75</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-1.1723955140041653E-13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75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-1.1723955140041653E-13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75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-1.1723955140041653E-13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75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-1.1723955140041653E-13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75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-1.1723955140041653E-13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75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-1.1723955140041653E-13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75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23" sqref="E2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-2.6645352591003757E-14</v>
      </c>
      <c r="F2" s="8">
        <f>Januar!N9</f>
        <v>0</v>
      </c>
      <c r="G2" s="2">
        <f>Januar!N13</f>
        <v>0</v>
      </c>
      <c r="H2" s="7">
        <f>Januar!N17</f>
        <v>152.49999999999997</v>
      </c>
      <c r="I2" s="7"/>
      <c r="J2" s="7">
        <v>0</v>
      </c>
      <c r="Z2" s="2" t="b">
        <v>1</v>
      </c>
    </row>
    <row r="3" spans="1:26" ht="15" customHeight="1" x14ac:dyDescent="0.2">
      <c r="A3" s="43" t="s">
        <v>72</v>
      </c>
      <c r="B3" s="4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-3.0198066269804258E-14</v>
      </c>
      <c r="F5" s="8">
        <f>April!N9</f>
        <v>0</v>
      </c>
      <c r="G5" s="2">
        <f>April!N13</f>
        <v>0</v>
      </c>
      <c r="H5" s="7">
        <f>April!N17</f>
        <v>162</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50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-1.1723955140041653E-13</v>
      </c>
      <c r="F15" s="8">
        <f>SUM(F2:F13)</f>
        <v>0</v>
      </c>
      <c r="G15" s="2">
        <f>SUM(G2:G13)</f>
        <v>0</v>
      </c>
      <c r="H15" s="7">
        <f>SUM(H2:H13)</f>
        <v>638.49999999999989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-1.1723955140041653E-13</v>
      </c>
    </row>
    <row r="18" spans="1:7" x14ac:dyDescent="0.2">
      <c r="A18" s="6" t="s">
        <v>11</v>
      </c>
      <c r="B18" s="7">
        <f>März!N27</f>
        <v>38.5</v>
      </c>
      <c r="D18" s="9" t="s">
        <v>40</v>
      </c>
      <c r="G18" s="2">
        <f>B5+B7-G15</f>
        <v>75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2026-05-07T09:22:15Z</dcterms:modified>
</cp:coreProperties>
</file>