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E52763A4-423E-41BA-BFB6-EE967C2F2E34}"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17" i="3"/>
  <c r="H21" i="3"/>
  <c r="H28" i="3"/>
  <c r="H23" i="3"/>
  <c r="H31" i="3"/>
  <c r="H15" i="3"/>
  <c r="H27" i="3"/>
  <c r="H32" i="3"/>
  <c r="H14" i="3"/>
  <c r="H18" i="3"/>
  <c r="H13" i="3"/>
  <c r="H16" i="3"/>
  <c r="H30" i="3"/>
  <c r="H20" i="3"/>
  <c r="H24" i="3"/>
  <c r="H22" i="3"/>
  <c r="H25" i="3"/>
  <c r="H29"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I26" i="5" l="1"/>
  <c r="I15" i="5"/>
  <c r="I7"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29" i="8"/>
  <c r="H23" i="1"/>
  <c r="H17" i="12"/>
  <c r="H2" i="12"/>
  <c r="H16" i="9"/>
  <c r="H25" i="5"/>
  <c r="H9" i="7"/>
  <c r="H28" i="4"/>
  <c r="H31" i="1"/>
  <c r="H22" i="1"/>
  <c r="H23" i="6"/>
  <c r="H30" i="4"/>
  <c r="H18" i="5"/>
  <c r="H3" i="11"/>
  <c r="H9" i="11"/>
  <c r="H19" i="2"/>
  <c r="H28" i="2"/>
  <c r="H6" i="2"/>
  <c r="H12" i="11"/>
  <c r="H26" i="1"/>
  <c r="H30" i="6"/>
  <c r="H25" i="9"/>
  <c r="H15" i="4"/>
  <c r="H18" i="11"/>
  <c r="H7" i="2"/>
  <c r="H21" i="1"/>
  <c r="H29" i="1"/>
  <c r="H2" i="10"/>
  <c r="H30" i="1"/>
  <c r="H4" i="8"/>
  <c r="H21" i="9"/>
  <c r="H10" i="12"/>
  <c r="H2" i="1"/>
  <c r="H4" i="6"/>
  <c r="H14" i="10"/>
  <c r="H29" i="9"/>
  <c r="H19" i="5"/>
  <c r="H17" i="9"/>
  <c r="H16" i="6"/>
  <c r="H16" i="1"/>
  <c r="H21" i="4"/>
  <c r="H13" i="7"/>
  <c r="H17" i="11"/>
  <c r="H32" i="12"/>
  <c r="H31" i="4"/>
  <c r="H22" i="9"/>
  <c r="H3" i="7"/>
  <c r="H30" i="11"/>
  <c r="H5" i="8"/>
  <c r="H3" i="10"/>
  <c r="H17" i="8"/>
  <c r="H26" i="8"/>
  <c r="H31" i="12"/>
  <c r="H19" i="8"/>
  <c r="H26" i="2"/>
  <c r="H18" i="4"/>
  <c r="H29" i="7"/>
  <c r="H17" i="1"/>
  <c r="H13" i="12"/>
  <c r="H10" i="4"/>
  <c r="H8" i="11"/>
  <c r="H7" i="10"/>
  <c r="H3" i="4"/>
  <c r="H24" i="9"/>
  <c r="H20" i="11"/>
  <c r="H30" i="7"/>
  <c r="H6" i="5"/>
  <c r="H31" i="11"/>
  <c r="H6" i="10"/>
  <c r="H14" i="9"/>
  <c r="H32" i="10"/>
  <c r="H18" i="12"/>
  <c r="H18" i="2"/>
  <c r="H18" i="6"/>
  <c r="H15" i="11"/>
  <c r="H14" i="1"/>
  <c r="H27" i="7"/>
  <c r="H7" i="9"/>
  <c r="H22" i="5"/>
  <c r="H15" i="2"/>
  <c r="H29" i="10"/>
  <c r="H14" i="11"/>
  <c r="H2" i="8"/>
  <c r="H28" i="10"/>
  <c r="H7" i="5"/>
  <c r="H6" i="7"/>
  <c r="H23" i="7"/>
  <c r="H15" i="10"/>
  <c r="H7" i="11"/>
  <c r="H18" i="1"/>
  <c r="H27" i="2"/>
  <c r="H11" i="11"/>
  <c r="H23" i="11"/>
  <c r="H17" i="10"/>
  <c r="H31" i="9"/>
  <c r="H2" i="9"/>
  <c r="H29" i="11"/>
  <c r="H28" i="5"/>
  <c r="H8" i="5"/>
  <c r="H6" i="4"/>
  <c r="H10" i="11"/>
  <c r="H21" i="11"/>
  <c r="H27" i="8"/>
  <c r="H21" i="6"/>
  <c r="H31" i="5"/>
  <c r="H4" i="2"/>
  <c r="H2" i="7"/>
  <c r="H3" i="5"/>
  <c r="H14" i="2"/>
  <c r="H30" i="5"/>
  <c r="H6" i="11"/>
  <c r="H10" i="6"/>
  <c r="H4" i="11"/>
  <c r="H9" i="9"/>
  <c r="H22" i="11"/>
  <c r="H28" i="11"/>
  <c r="H19" i="9"/>
  <c r="H28" i="9"/>
  <c r="H19" i="6"/>
  <c r="H3" i="1"/>
  <c r="H7" i="1"/>
  <c r="H12" i="7"/>
  <c r="H23" i="9"/>
  <c r="H24" i="12"/>
  <c r="H29" i="4"/>
  <c r="H28" i="8"/>
  <c r="H30" i="10"/>
  <c r="H22" i="7"/>
  <c r="H8" i="12"/>
  <c r="H16" i="2"/>
  <c r="H16" i="11"/>
  <c r="H21" i="10"/>
  <c r="H27" i="1"/>
  <c r="H6" i="9"/>
  <c r="H15" i="12"/>
  <c r="H11" i="2"/>
  <c r="H2" i="2"/>
  <c r="H12" i="12"/>
  <c r="H20" i="10"/>
  <c r="H6" i="8"/>
  <c r="H9" i="2"/>
  <c r="H10" i="7"/>
  <c r="H28" i="12"/>
  <c r="H24" i="6"/>
  <c r="H16" i="7"/>
  <c r="H25" i="10"/>
  <c r="H8" i="1"/>
  <c r="H17" i="7"/>
  <c r="H2" i="11"/>
  <c r="H13" i="11"/>
  <c r="H26" i="9"/>
  <c r="H4" i="10"/>
  <c r="H11" i="7"/>
  <c r="H20" i="12"/>
  <c r="H11" i="10"/>
  <c r="H3" i="2"/>
  <c r="H21" i="7"/>
  <c r="H23" i="2"/>
  <c r="H7" i="7"/>
  <c r="H23" i="12"/>
  <c r="H18" i="8"/>
  <c r="H14" i="8"/>
  <c r="H12" i="6"/>
  <c r="H27" i="12"/>
  <c r="H30" i="9"/>
  <c r="H22" i="2"/>
  <c r="H23" i="8"/>
  <c r="H25" i="12"/>
  <c r="H19" i="4"/>
  <c r="H24" i="7"/>
  <c r="H22" i="12"/>
  <c r="H14" i="7"/>
  <c r="H20" i="9"/>
  <c r="H25" i="4"/>
  <c r="H22" i="8"/>
  <c r="H22" i="10"/>
  <c r="H19" i="1"/>
  <c r="H8" i="8"/>
  <c r="H4" i="7"/>
  <c r="H11" i="9"/>
  <c r="H27" i="4"/>
  <c r="H28" i="1"/>
  <c r="H24" i="10"/>
  <c r="H8" i="6"/>
  <c r="H19" i="7"/>
  <c r="H26" i="6"/>
  <c r="H15" i="6"/>
  <c r="H25" i="7"/>
  <c r="H9" i="1"/>
  <c r="H11" i="4"/>
  <c r="H28" i="7"/>
  <c r="H27" i="6"/>
  <c r="H27" i="9"/>
  <c r="H22" i="4"/>
  <c r="H19" i="10"/>
  <c r="H25" i="6"/>
  <c r="H3" i="8"/>
  <c r="H7" i="12"/>
  <c r="H6" i="6"/>
  <c r="H16" i="10"/>
  <c r="H12" i="4"/>
  <c r="H19" i="12"/>
  <c r="H13" i="9"/>
  <c r="H11" i="5"/>
  <c r="H12" i="10"/>
  <c r="H5" i="11"/>
  <c r="H8" i="2"/>
  <c r="H18" i="7"/>
  <c r="H26" i="7"/>
  <c r="H22" i="6"/>
  <c r="H16" i="12"/>
  <c r="H20" i="1"/>
  <c r="H9" i="8"/>
  <c r="H29" i="2"/>
  <c r="H5" i="10"/>
  <c r="H16" i="4"/>
  <c r="H3" i="6"/>
  <c r="H9" i="6"/>
  <c r="H9" i="4"/>
  <c r="H14" i="5"/>
  <c r="H29" i="5"/>
  <c r="H26" i="11"/>
  <c r="H26" i="3"/>
  <c r="H32" i="8"/>
  <c r="H27" i="11"/>
  <c r="H31" i="6"/>
  <c r="H25" i="1"/>
  <c r="H29" i="12"/>
  <c r="H24" i="4"/>
  <c r="H5" i="9"/>
  <c r="H6" i="1"/>
  <c r="H30" i="12"/>
  <c r="H32" i="7"/>
  <c r="H13" i="2"/>
  <c r="H2" i="6"/>
  <c r="H9" i="5"/>
  <c r="H26" i="10"/>
  <c r="H21" i="5"/>
  <c r="H11" i="1"/>
  <c r="H10" i="9"/>
  <c r="H4" i="1"/>
  <c r="H8" i="4"/>
  <c r="H4" i="5"/>
  <c r="H21" i="12"/>
  <c r="H5" i="12"/>
  <c r="H24" i="11"/>
  <c r="H3" i="9"/>
  <c r="H15" i="9"/>
  <c r="H4" i="12"/>
  <c r="H13" i="1"/>
  <c r="H24" i="8"/>
  <c r="H10" i="8"/>
  <c r="H27" i="5"/>
  <c r="H20" i="8"/>
  <c r="H26" i="4"/>
  <c r="H14" i="12"/>
  <c r="H5" i="4"/>
  <c r="H31" i="10"/>
  <c r="H13" i="6"/>
  <c r="H13" i="4"/>
  <c r="H4" i="4"/>
  <c r="H23" i="10"/>
  <c r="H8" i="10"/>
  <c r="H9" i="10"/>
  <c r="H17" i="4"/>
  <c r="H32" i="5"/>
  <c r="H23" i="5"/>
  <c r="H11" i="12"/>
  <c r="H21" i="2"/>
  <c r="H18" i="9"/>
  <c r="H8" i="7"/>
  <c r="H19" i="11"/>
  <c r="H17" i="2"/>
  <c r="H12" i="2"/>
  <c r="H12" i="5"/>
  <c r="H23" i="4"/>
  <c r="H24" i="5"/>
  <c r="H21" i="8"/>
  <c r="H13" i="10"/>
  <c r="H25" i="2"/>
  <c r="H12" i="1"/>
  <c r="H13" i="5"/>
  <c r="H11" i="6"/>
  <c r="H25" i="11"/>
  <c r="H11" i="8"/>
  <c r="H20" i="5"/>
  <c r="H17" i="6"/>
  <c r="H24" i="1"/>
  <c r="H16" i="8"/>
  <c r="H20" i="6"/>
  <c r="H17" i="5"/>
  <c r="H32" i="1"/>
  <c r="H20" i="4"/>
  <c r="H10" i="10"/>
  <c r="H5" i="5"/>
  <c r="H7" i="8"/>
  <c r="H5" i="7"/>
  <c r="H8" i="9"/>
  <c r="H30" i="8"/>
  <c r="H20" i="7"/>
  <c r="H5" i="1"/>
  <c r="H10" i="1"/>
  <c r="H15" i="1"/>
  <c r="H24" i="2"/>
  <c r="H2" i="4"/>
  <c r="H31" i="8"/>
  <c r="H5" i="2"/>
  <c r="H16" i="5"/>
  <c r="H3" i="12"/>
  <c r="H29" i="6"/>
  <c r="H15" i="8"/>
  <c r="H14" i="4"/>
  <c r="H28" i="6"/>
  <c r="H31" i="7"/>
  <c r="H7" i="6"/>
  <c r="H14" i="6"/>
  <c r="H10" i="2"/>
  <c r="H15" i="7"/>
  <c r="H20" i="2"/>
  <c r="H12" i="8"/>
  <c r="H25" i="8"/>
  <c r="H10" i="5"/>
  <c r="H13" i="8"/>
  <c r="H19" i="3"/>
  <c r="H12" i="9"/>
  <c r="H4" i="9"/>
  <c r="H6" i="12"/>
  <c r="H18" i="10"/>
  <c r="I7" i="5" l="1"/>
  <c r="I22" i="5"/>
  <c r="I25" i="2"/>
  <c r="I3" i="4"/>
  <c r="I26" i="2"/>
  <c r="I20" i="1"/>
  <c r="I24" i="2"/>
  <c r="I17" i="4"/>
  <c r="I3" i="2"/>
  <c r="I14" i="1"/>
  <c r="I21" i="1"/>
  <c r="I29" i="5"/>
  <c r="I7" i="2"/>
  <c r="I8" i="5"/>
  <c r="I10" i="4"/>
  <c r="I32" i="1"/>
  <c r="I18" i="2"/>
  <c r="I15" i="4"/>
  <c r="I14" i="5"/>
  <c r="I17" i="1"/>
  <c r="I28" i="5"/>
  <c r="I27" i="2"/>
  <c r="I10" i="1"/>
  <c r="I8" i="4"/>
  <c r="I19" i="1"/>
  <c r="I4" i="4"/>
  <c r="I4" i="1"/>
  <c r="I26" i="1"/>
  <c r="I9" i="4"/>
  <c r="I14" i="4"/>
  <c r="I5" i="1"/>
  <c r="I23" i="4"/>
  <c r="I18" i="4"/>
  <c r="I11" i="4"/>
  <c r="I11" i="1"/>
  <c r="I6" i="2"/>
  <c r="N5" i="2" s="1"/>
  <c r="E3" i="13" s="1"/>
  <c r="I18" i="1"/>
  <c r="I12" i="5"/>
  <c r="I21" i="5"/>
  <c r="I6" i="5"/>
  <c r="I28" i="2"/>
  <c r="I31" i="4"/>
  <c r="I19" i="2"/>
  <c r="I24" i="1"/>
  <c r="I12" i="2"/>
  <c r="I9" i="5"/>
  <c r="I17" i="2"/>
  <c r="I25" i="4"/>
  <c r="I13" i="2"/>
  <c r="I20" i="2"/>
  <c r="I30" i="4"/>
  <c r="I16" i="4"/>
  <c r="I20" i="5"/>
  <c r="I30" i="5"/>
  <c r="I21" i="4"/>
  <c r="I6" i="1"/>
  <c r="I14" i="2"/>
  <c r="I31" i="1"/>
  <c r="I16" i="5"/>
  <c r="I24" i="4"/>
  <c r="I29" i="4"/>
  <c r="I28" i="4"/>
  <c r="I10" i="2"/>
  <c r="I4" i="2"/>
  <c r="I19" i="5"/>
  <c r="I27" i="5"/>
  <c r="I25" i="1"/>
  <c r="I11" i="2"/>
  <c r="I5" i="2"/>
  <c r="I5" i="5"/>
  <c r="I21" i="2"/>
  <c r="I7" i="1"/>
  <c r="I13" i="5"/>
  <c r="I27" i="1"/>
  <c r="I3" i="1"/>
  <c r="I2" i="4"/>
  <c r="I28" i="1"/>
  <c r="I23" i="5"/>
  <c r="I13" i="1"/>
  <c r="I12" i="1"/>
  <c r="I22" i="4"/>
  <c r="I32" i="3"/>
  <c r="I24" i="3"/>
  <c r="N17" i="12"/>
  <c r="H13" i="13" s="1"/>
  <c r="N5" i="12"/>
  <c r="E13" i="13" s="1"/>
  <c r="N5" i="8"/>
  <c r="E9" i="13" s="1"/>
  <c r="N5" i="7"/>
  <c r="E8" i="13" s="1"/>
  <c r="N5" i="6"/>
  <c r="E7" i="13" s="1"/>
  <c r="N5" i="9"/>
  <c r="E10" i="13" s="1"/>
  <c r="N5" i="10"/>
  <c r="E11" i="13" s="1"/>
  <c r="N5" i="11"/>
  <c r="E12" i="13" s="1"/>
  <c r="N5" i="1" l="1"/>
  <c r="E4" i="13" s="1"/>
  <c r="N5" i="4"/>
  <c r="E5"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<sst xmlns="http://schemas.openxmlformats.org/spreadsheetml/2006/main" count="583" uniqueCount="93">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</sst>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164" fontId="0" fillId="0" borderId="1" xfId="2" applyFont="1" applyBorder="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22860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22860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22860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22860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22860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22860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22860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D20" sqref="D20:F24"/>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bestFit="1" customWidth="1"/>
    <col min="11" max="11" width="11.44140625" style="2"/>
    <col min="12" max="12" width="11.6640625" style="2" bestFit="1" customWidth="1"/>
    <col min="13" max="13" width="26.44140625" style="25" bestFit="1" customWidth="1"/>
    <col min="14" max="16" width="11.44140625" style="2"/>
    <col min="17" max="17" width="13.21875" style="2" bestFit="1" customWidth="1"/>
    <col min="18" max="16384" width="11.44140625" style="2"/>
  </cols>
  <sheetData>
    <row r="1" spans="1:21" s="22" customFormat="1" x14ac:dyDescent="0.3">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1" t="str">
        <f>Gesamt!A3</f>
        <v>Dragoliub MARGAN</v>
      </c>
      <c r="N3" s="51"/>
      <c r="O3" s="35"/>
      <c r="Q3" s="7"/>
    </row>
    <row r="4" spans="1:21" x14ac:dyDescent="0.3">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3">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3">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3">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3">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3">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3">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3">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3">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3">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3">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3">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3">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3">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3">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3">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3">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3">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3">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3">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3">
      <c r="K33" s="39"/>
      <c r="L33" s="39"/>
      <c r="M33" s="42" t="s">
        <v>73</v>
      </c>
    </row>
    <row r="34" spans="10:13" x14ac:dyDescent="0.3">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topLeftCell="A9" zoomScaleNormal="100" workbookViewId="0">
      <selection activeCell="D3" sqref="D3:F7"/>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ht="15" customHeigh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3">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1" t="str">
        <f>Gesamt!A3</f>
        <v>Dragoliub MARGAN</v>
      </c>
      <c r="N3" s="51"/>
      <c r="O3" s="35"/>
      <c r="Q3" s="7"/>
    </row>
    <row r="4" spans="1:17" x14ac:dyDescent="0.3">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3">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3">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3">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3">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3">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3">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3">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3">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3">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3">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3">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3">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3">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3">
      <c r="A30" s="29"/>
      <c r="B30"/>
      <c r="G30" s="27"/>
      <c r="H30" s="27"/>
      <c r="I30" s="27"/>
      <c r="J30" s="7"/>
      <c r="K30" s="39"/>
      <c r="L30" s="39"/>
      <c r="O30" s="35"/>
      <c r="Q30" s="7"/>
    </row>
    <row r="31" spans="1:17" x14ac:dyDescent="0.3">
      <c r="A31" s="23"/>
      <c r="H31" s="7"/>
      <c r="I31" s="7"/>
      <c r="J31" s="2" t="s">
        <v>68</v>
      </c>
      <c r="K31" s="39">
        <f>SUM(K2:K30)</f>
        <v>840</v>
      </c>
      <c r="L31" s="39">
        <f>SUM(L2:L30)</f>
        <v>476</v>
      </c>
    </row>
    <row r="32" spans="1:17" x14ac:dyDescent="0.3">
      <c r="A32" s="23"/>
      <c r="H32" s="7"/>
      <c r="I32" s="7"/>
      <c r="J32" s="7"/>
      <c r="M32" s="43" t="s">
        <v>77</v>
      </c>
    </row>
    <row r="34" spans="13:13" x14ac:dyDescent="0.3">
      <c r="M34" s="44" t="s">
        <v>76</v>
      </c>
    </row>
    <row r="36" spans="13:13" x14ac:dyDescent="0.3">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7" zoomScaleNormal="100" workbookViewId="0">
      <selection activeCell="D10" sqref="D10:F14"/>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1" t="str">
        <f>Gesamt!A3</f>
        <v>Dragoliub MARGAN</v>
      </c>
      <c r="N3" s="51"/>
      <c r="O3" s="35"/>
      <c r="Q3" s="7"/>
    </row>
    <row r="4" spans="1:17" x14ac:dyDescent="0.3">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3">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3">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3">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3">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3">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3">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3">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3">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3">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3">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3">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3">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3">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3">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3">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3">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3">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3">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3">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3">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3">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3">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3">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3">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3">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3">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3">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3">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3">
      <c r="K33" s="39"/>
      <c r="L33" s="39"/>
      <c r="M33" s="46" t="s">
        <v>81</v>
      </c>
    </row>
    <row r="34" spans="10:13" x14ac:dyDescent="0.3">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topLeftCell="A10" zoomScaleNormal="100" workbookViewId="0">
      <selection activeCell="D21" sqref="D21:F25"/>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3">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1" t="str">
        <f>Gesamt!A3</f>
        <v>Dragoliub MARGAN</v>
      </c>
      <c r="N3" s="51"/>
      <c r="O3" s="35"/>
      <c r="Q3" s="7"/>
    </row>
    <row r="4" spans="1:17" x14ac:dyDescent="0.3">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3">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3">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3">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3">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3">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3">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3">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3">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3">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3">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3">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3">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3">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3">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3">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3">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3">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3">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3">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3">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3">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3">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3">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3">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3">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3">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3">
      <c r="A32" s="23"/>
      <c r="H32" s="7"/>
      <c r="I32" s="7"/>
      <c r="J32" s="7"/>
      <c r="K32" s="39"/>
      <c r="L32" s="39"/>
    </row>
    <row r="33" spans="10:13" x14ac:dyDescent="0.3">
      <c r="J33" s="2" t="s">
        <v>68</v>
      </c>
      <c r="K33" s="39">
        <f>SUM(K2:K32)</f>
        <v>1021.8999999999996</v>
      </c>
      <c r="L33" s="39">
        <f>SUM(L2:L32)</f>
        <v>760.6999999999997</v>
      </c>
      <c r="M33" s="46" t="s">
        <v>87</v>
      </c>
    </row>
    <row r="35" spans="10:13" x14ac:dyDescent="0.3">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3">
      <formula>$C2="Feiertag"</formula>
    </cfRule>
    <cfRule type="expression" dxfId="24" priority="4">
      <formula>WEEKDAY($A2,2)&gt;=6</formula>
    </cfRule>
  </conditionalFormatting>
  <conditionalFormatting sqref="A5:I31">
    <cfRule type="expression" dxfId="23" priority="1">
      <formula>$C5="Feiertag"</formula>
    </cfRule>
    <cfRule type="expression" dxfId="22" priority="2">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topLeftCell="A16" zoomScaleNormal="100" workbookViewId="0">
      <selection activeCell="K4" sqref="K4"/>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v>17</v>
      </c>
      <c r="M2" s="25"/>
      <c r="O2" s="35"/>
      <c r="Q2" s="7"/>
    </row>
    <row r="3" spans="1:17" x14ac:dyDescent="0.3">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v>17</v>
      </c>
      <c r="M3" s="51" t="str">
        <f>Gesamt!A3</f>
        <v>Dragoliub MARGAN</v>
      </c>
      <c r="N3" s="51"/>
      <c r="O3" s="35"/>
      <c r="Q3" s="7"/>
    </row>
    <row r="4" spans="1:17" x14ac:dyDescent="0.3">
      <c r="A4" s="29">
        <v>46145</v>
      </c>
      <c r="B4" t="str">
        <f t="shared" si="0"/>
        <v>So</v>
      </c>
      <c r="G4" s="27">
        <f t="shared" si="1"/>
        <v>0</v>
      </c>
      <c r="H4" s="27">
        <f ca="1">IF(Q4&lt;&gt;"",Q4,IF(OR(C4="Feiertag",A4&lt;Gesamt!$B$11,A4&gt;Gesamt!$B$13,),0,INDIRECT("N"&amp;WEEKDAY(A4,2)+19)))</f>
        <v>0</v>
      </c>
      <c r="I4" s="27">
        <f t="shared" si="2"/>
        <v>0</v>
      </c>
      <c r="J4" s="7"/>
      <c r="K4" s="39"/>
      <c r="L4" s="39">
        <v>17</v>
      </c>
      <c r="O4" s="35"/>
      <c r="Q4" s="7"/>
    </row>
    <row r="5" spans="1:17" x14ac:dyDescent="0.3">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3">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3">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3">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3">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3">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3">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3">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3">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3">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3">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3">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3">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3">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3">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3">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3">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3">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3">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3">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N30" s="2" t="s">
        <v>92</v>
      </c>
      <c r="O30" s="50">
        <f>2330+2020+3010+3520+2020</f>
        <v>12900</v>
      </c>
      <c r="Q30" s="7"/>
    </row>
    <row r="31" spans="1:17" x14ac:dyDescent="0.3">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O31" s="35"/>
      <c r="Q31" s="7"/>
    </row>
    <row r="32" spans="1:17" x14ac:dyDescent="0.3">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3">
      <c r="K33" s="39"/>
      <c r="L33" s="39"/>
      <c r="M33" s="49" t="s">
        <v>91</v>
      </c>
    </row>
    <row r="34" spans="10:13" x14ac:dyDescent="0.3">
      <c r="J34" s="2" t="s">
        <v>68</v>
      </c>
      <c r="K34" s="39">
        <f>SUM(K2:K33)</f>
        <v>840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7">
      <formula>$C5="Feiertag"</formula>
    </cfRule>
    <cfRule type="expression" dxfId="18" priority="8">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9">
      <formula>$C2="Feiertag"</formula>
    </cfRule>
    <cfRule type="expression" dxfId="1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4140625" defaultRowHeight="14.4" x14ac:dyDescent="0.3"/>
  <cols>
    <col min="1" max="1" width="7"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1" t="str">
        <f>Gesamt!A3</f>
        <v>Dragoliub MARGAN</v>
      </c>
      <c r="N3" s="51"/>
      <c r="O3" s="35"/>
      <c r="Q3" s="7"/>
    </row>
    <row r="4" spans="1:17" x14ac:dyDescent="0.3">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-1.3677947663381929E-13</v>
      </c>
      <c r="O7" s="35"/>
      <c r="Q7" s="7"/>
    </row>
    <row r="8" spans="1:17" x14ac:dyDescent="0.3">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c r="Q32" s="7"/>
    </row>
    <row r="33" spans="10:12" x14ac:dyDescent="0.3">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4140625" defaultRowHeight="14.4" x14ac:dyDescent="0.3"/>
  <cols>
    <col min="1" max="1" width="6.777343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1" t="str">
        <f>Gesamt!A3</f>
        <v>Dragoliub MARGAN</v>
      </c>
      <c r="N3" s="51"/>
      <c r="O3" s="35"/>
      <c r="Q3" s="7"/>
    </row>
    <row r="4" spans="1:17" x14ac:dyDescent="0.3">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-1.3677947663381929E-13</v>
      </c>
      <c r="O7" s="35"/>
      <c r="Q7" s="7"/>
    </row>
    <row r="8" spans="1:17" x14ac:dyDescent="0.3">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1" t="str">
        <f>Gesamt!A3</f>
        <v>Dragoliub MARGAN</v>
      </c>
      <c r="N3" s="51"/>
      <c r="O3" s="35"/>
      <c r="Q3" s="7"/>
    </row>
    <row r="4" spans="1:17" x14ac:dyDescent="0.3">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-1.3677947663381929E-13</v>
      </c>
      <c r="O7" s="35"/>
      <c r="Q7" s="7"/>
    </row>
    <row r="8" spans="1:17" x14ac:dyDescent="0.3">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332031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1" t="str">
        <f>Gesamt!A3</f>
        <v>Dragoliub MARGAN</v>
      </c>
      <c r="N3" s="51"/>
      <c r="O3" s="35"/>
      <c r="Q3" s="7"/>
    </row>
    <row r="4" spans="1:17" x14ac:dyDescent="0.3">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-1.3677947663381929E-13</v>
      </c>
      <c r="O7" s="35"/>
      <c r="Q7" s="7"/>
    </row>
    <row r="8" spans="1:17" x14ac:dyDescent="0.3">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4140625" defaultRowHeight="14.4" x14ac:dyDescent="0.3"/>
  <cols>
    <col min="1" max="1" width="7.2187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1" t="str">
        <f>Gesamt!A3</f>
        <v>Dragoliub MARGAN</v>
      </c>
      <c r="N3" s="51"/>
      <c r="O3" s="35"/>
      <c r="Q3" s="7"/>
    </row>
    <row r="4" spans="1:17" x14ac:dyDescent="0.3">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-1.3677947663381929E-13</v>
      </c>
      <c r="O7" s="35"/>
      <c r="Q7" s="7"/>
    </row>
    <row r="8" spans="1:17" x14ac:dyDescent="0.3">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
      <c r="K33" s="39"/>
      <c r="L33" s="39"/>
    </row>
    <row r="34" spans="10:12" x14ac:dyDescent="0.3">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4140625" defaultRowHeight="14.4" x14ac:dyDescent="0.3"/>
  <cols>
    <col min="1" max="1" width="7.44140625" style="2" bestFit="1" customWidth="1"/>
    <col min="2" max="2" width="4" style="2" bestFit="1"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1" t="str">
        <f>Gesamt!A3</f>
        <v>Dragoliub MARGAN</v>
      </c>
      <c r="N3" s="51"/>
      <c r="O3" s="35"/>
      <c r="Q3" s="7"/>
    </row>
    <row r="4" spans="1:17" x14ac:dyDescent="0.3">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-1.3677947663381929E-13</v>
      </c>
      <c r="O7" s="35"/>
      <c r="Q7" s="7"/>
    </row>
    <row r="8" spans="1:17" x14ac:dyDescent="0.3">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
      <c r="A32" s="23"/>
      <c r="H32" s="7"/>
      <c r="I32" s="7"/>
      <c r="J32" s="7"/>
      <c r="K32" s="39"/>
      <c r="L32" s="39"/>
    </row>
    <row r="33" spans="10:12" x14ac:dyDescent="0.3">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4140625" defaultRowHeight="14.4" x14ac:dyDescent="0.3"/>
  <cols>
    <col min="1" max="1" width="7.33203125" style="2" bestFit="1" customWidth="1"/>
    <col min="2" max="2" width="4" style="2" customWidth="1"/>
    <col min="3" max="3" width="21.33203125" style="2" bestFit="1" customWidth="1"/>
    <col min="4" max="4" width="9.44140625" style="24" bestFit="1" customWidth="1"/>
    <col min="5" max="5" width="7" style="24" bestFit="1" customWidth="1"/>
    <col min="6" max="6" width="6.33203125" style="24" bestFit="1" customWidth="1"/>
    <col min="7" max="7" width="10.6640625" style="7" bestFit="1" customWidth="1"/>
    <col min="8" max="8" width="11.44140625" style="2" bestFit="1" customWidth="1"/>
    <col min="9" max="9" width="12.6640625" style="2" bestFit="1" customWidth="1"/>
    <col min="10" max="10" width="16.44140625" style="2" customWidth="1"/>
    <col min="11" max="11" width="11.44140625" style="2"/>
    <col min="12" max="12" width="11.6640625" style="2" bestFit="1" customWidth="1"/>
    <col min="13" max="13" width="26.44140625" style="2" bestFit="1" customWidth="1"/>
    <col min="14" max="16" width="11.44140625" style="2"/>
    <col min="17" max="17" width="13.21875" style="2" bestFit="1" customWidth="1"/>
    <col min="18" max="16384" width="11.44140625" style="2"/>
  </cols>
  <sheetData>
    <row r="1" spans="1:17" s="22" customFormat="1" x14ac:dyDescent="0.3">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1" t="str">
        <f>Gesamt!A3</f>
        <v>Dragoliub MARGAN</v>
      </c>
      <c r="N3" s="51"/>
      <c r="O3" s="35"/>
      <c r="Q3" s="7"/>
    </row>
    <row r="4" spans="1:17" x14ac:dyDescent="0.3">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-1.3677947663381929E-13</v>
      </c>
      <c r="O7" s="35"/>
      <c r="Q7" s="7"/>
    </row>
    <row r="8" spans="1:17" x14ac:dyDescent="0.3">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
      <c r="A33" s="23"/>
      <c r="K33" s="39"/>
      <c r="L33" s="39"/>
    </row>
    <row r="34" spans="1:12" x14ac:dyDescent="0.3">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44140625" defaultRowHeight="14.4" x14ac:dyDescent="0.3"/>
  <cols>
    <col min="1" max="1" width="24.44140625" style="2" bestFit="1" customWidth="1"/>
    <col min="2" max="2" width="11.44140625" style="2" customWidth="1"/>
    <col min="3" max="3" width="11.44140625" style="2"/>
    <col min="4" max="4" width="18" style="2" bestFit="1" customWidth="1"/>
    <col min="5" max="5" width="13.21875" style="2" bestFit="1" customWidth="1"/>
    <col min="6" max="9" width="11.44140625" style="2"/>
    <col min="10" max="10" width="22.77734375" style="2" bestFit="1" customWidth="1"/>
    <col min="11" max="11" width="11.44140625" style="2"/>
    <col min="12" max="12" width="11.44140625" style="2" customWidth="1"/>
    <col min="13" max="25" width="11.44140625" style="2"/>
    <col min="26" max="26" width="7.44140625" style="2" hidden="1" customWidth="1"/>
    <col min="27" max="16384" width="11.44140625" style="2"/>
  </cols>
  <sheetData>
    <row r="1" spans="1:26" x14ac:dyDescent="0.3">
      <c r="A1" s="12" t="s">
        <v>41</v>
      </c>
      <c r="B1" s="11"/>
      <c r="E1" s="13" t="s">
        <v>24</v>
      </c>
      <c r="F1" s="13" t="s">
        <v>21</v>
      </c>
      <c r="G1" s="13" t="s">
        <v>22</v>
      </c>
      <c r="H1" s="12" t="s">
        <v>5</v>
      </c>
      <c r="I1" s="10"/>
      <c r="J1" s="3" t="s">
        <v>61</v>
      </c>
      <c r="Z1" s="2" t="b">
        <v>1</v>
      </c>
    </row>
    <row r="2" spans="1:26" x14ac:dyDescent="0.3">
      <c r="D2" s="6" t="s">
        <v>9</v>
      </c>
      <c r="E2" s="7">
        <f ca="1">Januar!N5</f>
        <v>-2.1316282072803006E-14</v>
      </c>
      <c r="F2" s="8">
        <f>Januar!N9</f>
        <v>0</v>
      </c>
      <c r="G2" s="2">
        <f>Januar!N13</f>
        <v>0</v>
      </c>
      <c r="H2" s="7">
        <f>Januar!N17</f>
        <v>115.49999999999999</v>
      </c>
      <c r="I2" s="7"/>
      <c r="J2" s="7">
        <v>0</v>
      </c>
      <c r="Z2" s="2" t="b">
        <v>1</v>
      </c>
    </row>
    <row r="3" spans="1:26" ht="15" customHeight="1" x14ac:dyDescent="0.3">
      <c r="A3" s="52" t="s">
        <v>90</v>
      </c>
      <c r="B3" s="52"/>
      <c r="D3" s="6" t="s">
        <v>10</v>
      </c>
      <c r="E3" s="7">
        <f ca="1">Februar!N5</f>
        <v>-2.8421709430404007E-14</v>
      </c>
      <c r="F3" s="8">
        <f>Februar!N9</f>
        <v>0</v>
      </c>
      <c r="G3" s="2">
        <f>Februar!N13</f>
        <v>0</v>
      </c>
      <c r="H3" s="7">
        <f>Februar!N17</f>
        <v>153.99999999999997</v>
      </c>
      <c r="I3" s="7"/>
      <c r="J3" s="7">
        <v>0</v>
      </c>
      <c r="Z3" s="2" t="b">
        <v>1</v>
      </c>
    </row>
    <row r="4" spans="1:26" x14ac:dyDescent="0.3">
      <c r="D4" s="6" t="s">
        <v>11</v>
      </c>
      <c r="E4" s="7">
        <f ca="1">März!N5</f>
        <v>-3.1974423109204508E-14</v>
      </c>
      <c r="F4" s="8">
        <f>März!N9</f>
        <v>0</v>
      </c>
      <c r="G4" s="2">
        <f>März!N13</f>
        <v>0</v>
      </c>
      <c r="H4" s="7">
        <f>März!N17</f>
        <v>169.99999999999997</v>
      </c>
      <c r="I4" s="7"/>
      <c r="J4" s="7">
        <v>0</v>
      </c>
      <c r="Z4" s="2" t="b">
        <v>1</v>
      </c>
    </row>
    <row r="5" spans="1:26" x14ac:dyDescent="0.3">
      <c r="A5" s="1" t="s">
        <v>28</v>
      </c>
      <c r="B5" s="2">
        <v>24</v>
      </c>
      <c r="D5" s="6" t="s">
        <v>12</v>
      </c>
      <c r="E5" s="7">
        <f ca="1">April!N5</f>
        <v>-3.0198066269804258E-14</v>
      </c>
      <c r="F5" s="8">
        <f>April!N9</f>
        <v>0</v>
      </c>
      <c r="G5" s="2">
        <f>April!N13</f>
        <v>0</v>
      </c>
      <c r="H5" s="7">
        <f>April!N17</f>
        <v>162</v>
      </c>
      <c r="I5" s="7"/>
      <c r="J5" s="7">
        <v>0</v>
      </c>
      <c r="Z5" s="2" t="b">
        <v>1</v>
      </c>
    </row>
    <row r="6" spans="1:26" x14ac:dyDescent="0.3">
      <c r="D6" s="6" t="s">
        <v>13</v>
      </c>
      <c r="E6" s="7">
        <f ca="1">Mai!N5</f>
        <v>-2.4868995751603507E-14</v>
      </c>
      <c r="F6" s="8">
        <f>Mai!N9</f>
        <v>0</v>
      </c>
      <c r="G6" s="2">
        <f>Mai!N13</f>
        <v>0</v>
      </c>
      <c r="H6" s="7">
        <f>Mai!N17</f>
        <v>138</v>
      </c>
      <c r="I6" s="7"/>
      <c r="J6" s="7">
        <v>0</v>
      </c>
      <c r="Z6" s="2" t="b">
        <v>0</v>
      </c>
    </row>
    <row r="7" spans="1:26" x14ac:dyDescent="0.3">
      <c r="A7" s="1" t="s">
        <v>30</v>
      </c>
      <c r="B7" s="2">
        <v>0</v>
      </c>
      <c r="D7" s="6" t="s">
        <v>14</v>
      </c>
      <c r="E7" s="7">
        <f>Juni!N5</f>
        <v>0</v>
      </c>
      <c r="F7" s="8">
        <f>Juni!N9</f>
        <v>0</v>
      </c>
      <c r="G7" s="2">
        <f>Juni!N13</f>
        <v>0</v>
      </c>
      <c r="H7" s="7">
        <f>Juni!N17</f>
        <v>0</v>
      </c>
      <c r="I7" s="7"/>
      <c r="J7" s="7">
        <v>0</v>
      </c>
      <c r="Z7" s="2" t="b">
        <v>0</v>
      </c>
    </row>
    <row r="8" spans="1:26" x14ac:dyDescent="0.3">
      <c r="D8" s="6" t="s">
        <v>15</v>
      </c>
      <c r="E8" s="7">
        <f>Juli!N5</f>
        <v>0</v>
      </c>
      <c r="F8" s="8">
        <f>Juli!N9</f>
        <v>0</v>
      </c>
      <c r="G8" s="2">
        <f>Juli!N13</f>
        <v>0</v>
      </c>
      <c r="H8" s="7">
        <f>Juli!N17</f>
        <v>0</v>
      </c>
      <c r="I8" s="7"/>
      <c r="J8" s="7">
        <v>0</v>
      </c>
    </row>
    <row r="9" spans="1:26" x14ac:dyDescent="0.3">
      <c r="A9" s="1" t="s">
        <v>29</v>
      </c>
      <c r="B9" s="2">
        <v>0</v>
      </c>
      <c r="D9" s="6" t="s">
        <v>16</v>
      </c>
      <c r="E9" s="7">
        <f>August!N5</f>
        <v>0</v>
      </c>
      <c r="F9" s="8">
        <f>August!N9</f>
        <v>0</v>
      </c>
      <c r="G9" s="2">
        <f>August!N13</f>
        <v>0</v>
      </c>
      <c r="H9" s="7">
        <f>August!N17</f>
        <v>0</v>
      </c>
      <c r="I9" s="7"/>
      <c r="J9" s="7">
        <v>0</v>
      </c>
    </row>
    <row r="10" spans="1:26" x14ac:dyDescent="0.3">
      <c r="D10" s="6" t="s">
        <v>17</v>
      </c>
      <c r="E10" s="7">
        <f>September!N5</f>
        <v>0</v>
      </c>
      <c r="F10" s="8">
        <f>September!N9</f>
        <v>0</v>
      </c>
      <c r="G10" s="2">
        <f>September!N13</f>
        <v>0</v>
      </c>
      <c r="H10" s="7">
        <f>September!N17</f>
        <v>0</v>
      </c>
      <c r="I10" s="7"/>
      <c r="J10" s="7">
        <v>0</v>
      </c>
    </row>
    <row r="11" spans="1:26" x14ac:dyDescent="0.3">
      <c r="A11" s="3" t="s">
        <v>38</v>
      </c>
      <c r="B11" s="5">
        <v>46034</v>
      </c>
      <c r="D11" s="6" t="s">
        <v>18</v>
      </c>
      <c r="E11" s="7">
        <f>Oktober!N5</f>
        <v>0</v>
      </c>
      <c r="F11" s="8">
        <f>Oktober!N9</f>
        <v>0</v>
      </c>
      <c r="G11" s="2">
        <f>Oktober!N13</f>
        <v>0</v>
      </c>
      <c r="H11" s="7">
        <f>Oktober!N17</f>
        <v>0</v>
      </c>
      <c r="I11" s="7"/>
      <c r="J11" s="7">
        <v>0</v>
      </c>
    </row>
    <row r="12" spans="1:26" x14ac:dyDescent="0.3">
      <c r="D12" s="6" t="s">
        <v>19</v>
      </c>
      <c r="E12" s="7">
        <f>November!N5</f>
        <v>0</v>
      </c>
      <c r="F12" s="8">
        <f>November!N9</f>
        <v>0</v>
      </c>
      <c r="G12" s="2">
        <f>November!N13</f>
        <v>0</v>
      </c>
      <c r="H12" s="7">
        <f>November!N17</f>
        <v>0</v>
      </c>
      <c r="I12" s="7"/>
      <c r="J12" s="7">
        <v>0</v>
      </c>
    </row>
    <row r="13" spans="1:26" x14ac:dyDescent="0.3">
      <c r="A13" s="3" t="s">
        <v>52</v>
      </c>
      <c r="B13" s="5">
        <v>46387</v>
      </c>
      <c r="D13" s="6" t="s">
        <v>20</v>
      </c>
      <c r="E13" s="7">
        <f>Dezember!N5</f>
        <v>0</v>
      </c>
      <c r="F13" s="8">
        <f>Dezember!N9</f>
        <v>0</v>
      </c>
      <c r="G13" s="2">
        <f>Dezember!N13</f>
        <v>0</v>
      </c>
      <c r="H13" s="7">
        <f>Dezember!N17</f>
        <v>0</v>
      </c>
      <c r="I13" s="7"/>
      <c r="J13" s="7">
        <v>0</v>
      </c>
    </row>
    <row r="14" spans="1:26" x14ac:dyDescent="0.3">
      <c r="E14" s="7"/>
      <c r="J14" s="7"/>
    </row>
    <row r="15" spans="1:26" x14ac:dyDescent="0.3">
      <c r="A15" s="3" t="s">
        <v>27</v>
      </c>
      <c r="B15" s="7">
        <v>38.5</v>
      </c>
      <c r="D15" s="9" t="s">
        <v>23</v>
      </c>
      <c r="E15" s="7">
        <f ca="1">SUM(E2:E13)</f>
        <v>-1.3677947663381929E-13</v>
      </c>
      <c r="F15" s="8">
        <f>SUM(F2:F13)</f>
        <v>0</v>
      </c>
      <c r="G15" s="2">
        <f>SUM(G2:G13)</f>
        <v>0</v>
      </c>
      <c r="H15" s="7">
        <f>SUM(H2:H13)</f>
        <v>739.49999999999989</v>
      </c>
      <c r="I15" s="7"/>
      <c r="J15" s="7">
        <f>SUM(J2:J13)</f>
        <v>0</v>
      </c>
    </row>
    <row r="16" spans="1:26" x14ac:dyDescent="0.3">
      <c r="A16" s="6" t="s">
        <v>9</v>
      </c>
      <c r="B16" s="7">
        <f>Januar!N27</f>
        <v>38.5</v>
      </c>
    </row>
    <row r="17" spans="1:7" x14ac:dyDescent="0.3">
      <c r="A17" s="6" t="s">
        <v>10</v>
      </c>
      <c r="B17" s="7">
        <f>Februar!N27</f>
        <v>38.5</v>
      </c>
      <c r="D17" s="4" t="s">
        <v>39</v>
      </c>
      <c r="E17" s="7">
        <f ca="1">SUM(E2:E13)+B9-J15</f>
        <v>-1.3677947663381929E-13</v>
      </c>
    </row>
    <row r="18" spans="1:7" x14ac:dyDescent="0.3">
      <c r="A18" s="6" t="s">
        <v>11</v>
      </c>
      <c r="B18" s="7">
        <f>März!N27</f>
        <v>38.5</v>
      </c>
      <c r="D18" s="9" t="s">
        <v>40</v>
      </c>
      <c r="G18" s="2">
        <f>B5+B7-G15</f>
        <v>24</v>
      </c>
    </row>
    <row r="19" spans="1:7" x14ac:dyDescent="0.3">
      <c r="A19" s="6" t="s">
        <v>12</v>
      </c>
      <c r="B19" s="7">
        <f>April!N27</f>
        <v>38.5</v>
      </c>
    </row>
    <row r="20" spans="1:7" x14ac:dyDescent="0.3">
      <c r="A20" s="6" t="s">
        <v>13</v>
      </c>
      <c r="B20" s="7">
        <f>Mai!N27</f>
        <v>38.5</v>
      </c>
    </row>
    <row r="21" spans="1:7" x14ac:dyDescent="0.3">
      <c r="A21" s="6" t="s">
        <v>14</v>
      </c>
      <c r="B21" s="7">
        <f>Juni!N27</f>
        <v>38.5</v>
      </c>
    </row>
    <row r="22" spans="1:7" x14ac:dyDescent="0.3">
      <c r="A22" s="6" t="s">
        <v>15</v>
      </c>
      <c r="B22" s="7">
        <f>Juli!N27</f>
        <v>38.5</v>
      </c>
    </row>
    <row r="23" spans="1:7" x14ac:dyDescent="0.3">
      <c r="A23" s="6" t="s">
        <v>16</v>
      </c>
      <c r="B23" s="7">
        <f>August!N27</f>
        <v>38.5</v>
      </c>
    </row>
    <row r="24" spans="1:7" x14ac:dyDescent="0.3">
      <c r="A24" s="6" t="s">
        <v>17</v>
      </c>
      <c r="B24" s="7">
        <f>September!N27</f>
        <v>38.5</v>
      </c>
    </row>
    <row r="25" spans="1:7" x14ac:dyDescent="0.3">
      <c r="A25" s="6" t="s">
        <v>18</v>
      </c>
      <c r="B25" s="7">
        <f>Oktober!N27</f>
        <v>38.5</v>
      </c>
    </row>
    <row r="26" spans="1:7" x14ac:dyDescent="0.3">
      <c r="A26" s="6" t="s">
        <v>19</v>
      </c>
      <c r="B26" s="7">
        <f>November!N27</f>
        <v>38.5</v>
      </c>
    </row>
    <row r="27" spans="1:7" x14ac:dyDescent="0.3">
      <c r="A27" s="6" t="s">
        <v>20</v>
      </c>
      <c r="B27" s="7">
        <f>Dezember!N27</f>
        <v>38.5</v>
      </c>
    </row>
    <row r="29" spans="1:7" x14ac:dyDescent="0.3">
      <c r="A29" s="3" t="s">
        <v>42</v>
      </c>
      <c r="C29" s="3" t="s">
        <v>6</v>
      </c>
    </row>
    <row r="30" spans="1:7" x14ac:dyDescent="0.3">
      <c r="A30" s="6" t="s">
        <v>43</v>
      </c>
      <c r="C30" s="7">
        <v>8</v>
      </c>
    </row>
    <row r="31" spans="1:7" x14ac:dyDescent="0.3">
      <c r="A31" s="6" t="s">
        <v>44</v>
      </c>
      <c r="C31" s="7">
        <v>8</v>
      </c>
    </row>
    <row r="32" spans="1:7" x14ac:dyDescent="0.3">
      <c r="A32" s="6" t="s">
        <v>45</v>
      </c>
      <c r="C32" s="7">
        <v>8</v>
      </c>
    </row>
    <row r="33" spans="1:3" x14ac:dyDescent="0.3">
      <c r="A33" s="6" t="s">
        <v>46</v>
      </c>
      <c r="C33" s="7">
        <v>8</v>
      </c>
    </row>
    <row r="34" spans="1:3" x14ac:dyDescent="0.3">
      <c r="A34" s="6" t="s">
        <v>47</v>
      </c>
      <c r="C34" s="7">
        <v>6.5</v>
      </c>
    </row>
    <row r="35" spans="1:3" x14ac:dyDescent="0.3">
      <c r="A35" s="6" t="s">
        <v>48</v>
      </c>
      <c r="C35" s="7">
        <f t="shared" ref="C35:C36" si="0">IF(Z6=TRUE,$B$15/$B$37,0)</f>
        <v>0</v>
      </c>
    </row>
    <row r="36" spans="1:3" x14ac:dyDescent="0.3">
      <c r="A36" s="6" t="s">
        <v>49</v>
      </c>
      <c r="C36" s="7">
        <f t="shared" si="0"/>
        <v>0</v>
      </c>
    </row>
    <row r="37" spans="1:3" x14ac:dyDescent="0.3">
      <c r="A37" s="14" t="s">
        <v>51</v>
      </c>
      <c r="B37" s="2">
        <f>COUNTIF(Z1:Z7,"WAHR")</f>
        <v>5</v>
      </c>
    </row>
    <row r="39" spans="1:3" x14ac:dyDescent="0.3">
      <c r="A39" s="10"/>
    </row>
    <row r="42" spans="1:3" x14ac:dyDescent="0.3">
      <c r="A42" s="10"/>
    </row>
    <row r="44" spans="1:3" x14ac:dyDescent="0.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22860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22860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22860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22860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22860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22860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4" x14ac:dyDescent="0.3"/>
  <cols>
    <col min="19" max="19" width="34.6640625" bestFit="1" customWidth="1"/>
    <col min="21" max="21" width="0" hidden="1" customWidth="1"/>
  </cols>
  <sheetData>
    <row r="1" spans="19:21" x14ac:dyDescent="0.3">
      <c r="S1" s="12" t="s">
        <v>31</v>
      </c>
      <c r="U1" t="s">
        <v>65</v>
      </c>
    </row>
    <row r="2" spans="19:21" x14ac:dyDescent="0.3">
      <c r="S2" s="16"/>
      <c r="U2" t="s">
        <v>63</v>
      </c>
    </row>
    <row r="3" spans="19:21" x14ac:dyDescent="0.3">
      <c r="S3" s="15" t="s">
        <v>35</v>
      </c>
      <c r="U3" t="s">
        <v>22</v>
      </c>
    </row>
    <row r="4" spans="19:21" x14ac:dyDescent="0.3">
      <c r="S4" s="15" t="s">
        <v>32</v>
      </c>
      <c r="U4" t="s">
        <v>62</v>
      </c>
    </row>
    <row r="5" spans="19:21" x14ac:dyDescent="0.3">
      <c r="S5" s="16"/>
      <c r="U5" t="s">
        <v>64</v>
      </c>
    </row>
    <row r="6" spans="19:21" x14ac:dyDescent="0.3">
      <c r="S6" s="17" t="s">
        <v>33</v>
      </c>
      <c r="U6" t="s">
        <v>66</v>
      </c>
    </row>
    <row r="7" spans="19:21" x14ac:dyDescent="0.3">
      <c r="S7" s="17" t="s">
        <v>34</v>
      </c>
    </row>
    <row r="8" spans="19:21" x14ac:dyDescent="0.3">
      <c r="S8" s="16"/>
    </row>
    <row r="9" spans="19:21" x14ac:dyDescent="0.3">
      <c r="S9" s="18" t="s">
        <v>53</v>
      </c>
    </row>
    <row r="20" spans="19:20" ht="15" customHeight="1" x14ac:dyDescent="0.3">
      <c r="T20" s="38"/>
    </row>
    <row r="21" spans="19:20" ht="15" customHeight="1" x14ac:dyDescent="0.3">
      <c r="T21" s="38"/>
    </row>
    <row r="23" spans="19:20" x14ac:dyDescent="0.3">
      <c r="S23" s="53" t="s">
        <v>55</v>
      </c>
    </row>
    <row r="24" spans="19:20" x14ac:dyDescent="0.3">
      <c r="S24" s="53"/>
    </row>
    <row r="27" spans="19:20" x14ac:dyDescent="0.3">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2026-06-15T09:28:37Z</dcterms:modified>
</cp:coreProperties>
</file>