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767B7F7E-C4E6-4067-AABF-C8D1DFE90C0A}" xr6:coauthVersionLast="47" xr6:coauthVersionMax="47" xr10:uidLastSave="{00000000-0000-0000-0000-000000000000}"/>
  <bookViews>
    <workbookView xWindow="-110" yWindow="-110" windowWidth="38620" windowHeight="21100"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6" i="3"/>
  <c r="H15" i="3"/>
  <c r="H24" i="3"/>
  <c r="H27" i="3"/>
  <c r="H29" i="3"/>
  <c r="H28" i="3"/>
  <c r="H4" i="3"/>
  <c r="H30" i="3"/>
  <c r="H17" i="3"/>
  <c r="H2" i="3"/>
  <c r="H32" i="3"/>
  <c r="H22" i="3"/>
  <c r="H18" i="3"/>
  <c r="H23" i="3"/>
  <c r="H3" i="3"/>
  <c r="H9" i="3"/>
  <c r="H8" i="3"/>
  <c r="H11" i="3"/>
  <c r="H20" i="3"/>
  <c r="H14" i="3"/>
  <c r="H10" i="3"/>
  <c r="H25" i="3"/>
  <c r="H31" i="3"/>
  <c r="H7" i="3"/>
  <c r="H16"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2"/>
  <c r="H5" i="3"/>
  <c r="H12" i="3"/>
  <c r="H12" i="2"/>
  <c r="H20" i="2"/>
  <c r="H6" i="2"/>
  <c r="H2" i="1"/>
  <c r="H4" i="2"/>
  <c r="H26" i="5"/>
  <c r="H19" i="3"/>
  <c r="H21" i="2"/>
  <c r="H5" i="2"/>
  <c r="H14" i="2"/>
  <c r="H16" i="2"/>
  <c r="H25" i="2"/>
  <c r="H17" i="2"/>
  <c r="H27" i="2"/>
  <c r="H15" i="5"/>
  <c r="H19" i="2"/>
  <c r="H26" i="3"/>
  <c r="H29" i="2"/>
  <c r="H3" i="2"/>
  <c r="H13" i="2"/>
  <c r="H9" i="2"/>
  <c r="H7" i="2"/>
  <c r="H10" i="2"/>
  <c r="H23" i="2"/>
  <c r="H2" i="5"/>
  <c r="H15" i="2"/>
  <c r="H26" i="2"/>
  <c r="H8" i="2"/>
  <c r="H28" i="2"/>
  <c r="H22" i="2"/>
  <c r="H18" i="2"/>
  <c r="H11" i="2"/>
  <c r="H24" i="2"/>
  <c r="H12" i="10"/>
  <c r="H28" i="5"/>
  <c r="H25" i="10"/>
  <c r="H17" i="1"/>
  <c r="H9" i="9"/>
  <c r="H16" i="8"/>
  <c r="H5" i="8"/>
  <c r="H23" i="11"/>
  <c r="H20" i="12"/>
  <c r="H6" i="6"/>
  <c r="H11" i="11"/>
  <c r="H10" i="1"/>
  <c r="H15" i="4"/>
  <c r="H9" i="10"/>
  <c r="H25" i="11"/>
  <c r="H16" i="12"/>
  <c r="H8" i="11"/>
  <c r="H11" i="6"/>
  <c r="H18" i="12"/>
  <c r="H2" i="6"/>
  <c r="H17" i="11"/>
  <c r="H22" i="6"/>
  <c r="H15" i="8"/>
  <c r="H17" i="9"/>
  <c r="H30" i="8"/>
  <c r="H11" i="9"/>
  <c r="H11" i="12"/>
  <c r="H31" i="7"/>
  <c r="H26" i="10"/>
  <c r="H5" i="10"/>
  <c r="H14" i="7"/>
  <c r="H8" i="9"/>
  <c r="H22" i="1"/>
  <c r="H21" i="11"/>
  <c r="H20" i="9"/>
  <c r="H30" i="9"/>
  <c r="H21" i="12"/>
  <c r="H28" i="12"/>
  <c r="H14" i="9"/>
  <c r="H7" i="8"/>
  <c r="H20" i="7"/>
  <c r="H27" i="9"/>
  <c r="H23" i="10"/>
  <c r="H10" i="5"/>
  <c r="H22" i="7"/>
  <c r="H18" i="1"/>
  <c r="H14" i="8"/>
  <c r="H24" i="7"/>
  <c r="H29" i="6"/>
  <c r="H13" i="12"/>
  <c r="H29" i="10"/>
  <c r="H19" i="4"/>
  <c r="H32" i="5"/>
  <c r="H30" i="10"/>
  <c r="H30" i="1"/>
  <c r="H21" i="7"/>
  <c r="H5" i="11"/>
  <c r="H13" i="10"/>
  <c r="H18" i="9"/>
  <c r="H5" i="4"/>
  <c r="H8" i="8"/>
  <c r="H32" i="7"/>
  <c r="H27" i="11"/>
  <c r="H30" i="12"/>
  <c r="H4" i="5"/>
  <c r="H15" i="7"/>
  <c r="H10" i="10"/>
  <c r="H4" i="10"/>
  <c r="H2" i="11"/>
  <c r="H11" i="10"/>
  <c r="H12" i="1"/>
  <c r="H20" i="8"/>
  <c r="H15" i="6"/>
  <c r="H26" i="9"/>
  <c r="H3" i="5"/>
  <c r="H19" i="10"/>
  <c r="H11" i="1"/>
  <c r="H25" i="7"/>
  <c r="H6" i="8"/>
  <c r="H12" i="8"/>
  <c r="H2" i="4"/>
  <c r="H3" i="1"/>
  <c r="H24" i="1"/>
  <c r="H19" i="5"/>
  <c r="H20" i="1"/>
  <c r="H30" i="4"/>
  <c r="H4" i="9"/>
  <c r="H22" i="4"/>
  <c r="H3" i="9"/>
  <c r="H12" i="7"/>
  <c r="H11" i="7"/>
  <c r="H12" i="9"/>
  <c r="H17" i="12"/>
  <c r="H26" i="8"/>
  <c r="H15" i="12"/>
  <c r="H21" i="4"/>
  <c r="H19" i="11"/>
  <c r="H23" i="7"/>
  <c r="H3" i="10"/>
  <c r="H25" i="1"/>
  <c r="H5" i="6"/>
  <c r="H27" i="12"/>
  <c r="H31" i="4"/>
  <c r="H22" i="12"/>
  <c r="H8" i="1"/>
  <c r="H8" i="10"/>
  <c r="H20" i="6"/>
  <c r="H23" i="12"/>
  <c r="H18" i="11"/>
  <c r="H28" i="1"/>
  <c r="H3" i="8"/>
  <c r="H19" i="7"/>
  <c r="H8" i="6"/>
  <c r="H9" i="8"/>
  <c r="H32" i="12"/>
  <c r="H13" i="11"/>
  <c r="H25" i="4"/>
  <c r="H26" i="11"/>
  <c r="H28" i="10"/>
  <c r="H12" i="11"/>
  <c r="H22" i="9"/>
  <c r="H31" i="1"/>
  <c r="H23" i="8"/>
  <c r="H10" i="8"/>
  <c r="H26" i="6"/>
  <c r="H19" i="8"/>
  <c r="H28" i="11"/>
  <c r="H17" i="5"/>
  <c r="H5" i="9"/>
  <c r="H21" i="8"/>
  <c r="H32" i="1"/>
  <c r="H8" i="5"/>
  <c r="H5" i="7"/>
  <c r="H16" i="11"/>
  <c r="H10" i="7"/>
  <c r="H8" i="7"/>
  <c r="H16" i="1"/>
  <c r="H6" i="7"/>
  <c r="H21" i="9"/>
  <c r="H18" i="7"/>
  <c r="H17" i="10"/>
  <c r="H10" i="9"/>
  <c r="H29" i="12"/>
  <c r="H7" i="10"/>
  <c r="H27" i="6"/>
  <c r="H23" i="5"/>
  <c r="H22" i="8"/>
  <c r="H16" i="9"/>
  <c r="H25" i="5"/>
  <c r="H27" i="5"/>
  <c r="H29" i="1"/>
  <c r="H28" i="8"/>
  <c r="H29" i="5"/>
  <c r="H30" i="7"/>
  <c r="H32" i="8"/>
  <c r="H16" i="6"/>
  <c r="H12" i="4"/>
  <c r="H21" i="10"/>
  <c r="H18" i="4"/>
  <c r="H6" i="4"/>
  <c r="H11" i="5"/>
  <c r="H10" i="11"/>
  <c r="H7" i="5"/>
  <c r="H4" i="4"/>
  <c r="H19" i="6"/>
  <c r="H9" i="6"/>
  <c r="H20" i="4"/>
  <c r="H28" i="9"/>
  <c r="H7" i="11"/>
  <c r="H6" i="1"/>
  <c r="H14" i="4"/>
  <c r="H6" i="9"/>
  <c r="H4" i="12"/>
  <c r="H10" i="12"/>
  <c r="H13" i="6"/>
  <c r="H18" i="5"/>
  <c r="H31" i="12"/>
  <c r="H17" i="8"/>
  <c r="H24" i="12"/>
  <c r="H27" i="1"/>
  <c r="H31" i="11"/>
  <c r="H26" i="4"/>
  <c r="H24" i="8"/>
  <c r="H30" i="11"/>
  <c r="H4" i="8"/>
  <c r="H13" i="5"/>
  <c r="H14" i="1"/>
  <c r="H13" i="1"/>
  <c r="H6" i="11"/>
  <c r="H25" i="8"/>
  <c r="H22" i="11"/>
  <c r="H18" i="10"/>
  <c r="H23" i="6"/>
  <c r="H31" i="8"/>
  <c r="H10" i="6"/>
  <c r="H18" i="8"/>
  <c r="H7" i="9"/>
  <c r="H21" i="5"/>
  <c r="H27" i="8"/>
  <c r="H4" i="6"/>
  <c r="H13" i="7"/>
  <c r="H4" i="1"/>
  <c r="H16" i="10"/>
  <c r="H17" i="7"/>
  <c r="H5" i="1"/>
  <c r="H7" i="6"/>
  <c r="H18" i="6"/>
  <c r="H25" i="6"/>
  <c r="H6" i="10"/>
  <c r="H24" i="4"/>
  <c r="H3" i="4"/>
  <c r="H10" i="4"/>
  <c r="H15" i="11"/>
  <c r="H20" i="5"/>
  <c r="H6" i="5"/>
  <c r="H29" i="7"/>
  <c r="H2" i="10"/>
  <c r="H23" i="9"/>
  <c r="H12" i="6"/>
  <c r="H3" i="6"/>
  <c r="H9" i="11"/>
  <c r="H3" i="11"/>
  <c r="H14" i="11"/>
  <c r="H8" i="12"/>
  <c r="H30" i="5"/>
  <c r="H19" i="1"/>
  <c r="H17" i="6"/>
  <c r="H24" i="6"/>
  <c r="H31" i="5"/>
  <c r="H16" i="4"/>
  <c r="H24" i="11"/>
  <c r="H2" i="8"/>
  <c r="H24" i="10"/>
  <c r="H13" i="8"/>
  <c r="H11" i="8"/>
  <c r="H28" i="6"/>
  <c r="H4" i="7"/>
  <c r="H5" i="12"/>
  <c r="H14" i="10"/>
  <c r="H27" i="7"/>
  <c r="H31" i="9"/>
  <c r="H29" i="8"/>
  <c r="H9" i="7"/>
  <c r="H27" i="10"/>
  <c r="H16" i="7"/>
  <c r="H21" i="1"/>
  <c r="H31" i="6"/>
  <c r="H28" i="7"/>
  <c r="H7" i="1"/>
  <c r="H2" i="9"/>
  <c r="H25" i="9"/>
  <c r="H7" i="12"/>
  <c r="H20" i="11"/>
  <c r="H14" i="5"/>
  <c r="H23" i="4"/>
  <c r="H9" i="5"/>
  <c r="H9" i="4"/>
  <c r="H2" i="7"/>
  <c r="H3" i="12"/>
  <c r="H9" i="12"/>
  <c r="H24" i="9"/>
  <c r="H19" i="9"/>
  <c r="H20" i="10"/>
  <c r="H2" i="12"/>
  <c r="H31" i="10"/>
  <c r="H4" i="11"/>
  <c r="H16" i="5"/>
  <c r="H15" i="10"/>
  <c r="H29" i="11"/>
  <c r="H26" i="7"/>
  <c r="H30" i="6"/>
  <c r="H26" i="1"/>
  <c r="H5" i="5"/>
  <c r="H13" i="4"/>
  <c r="H12" i="12"/>
  <c r="H12" i="5"/>
  <c r="H14" i="6"/>
  <c r="H24" i="5"/>
  <c r="H17" i="4"/>
  <c r="H32" i="10"/>
  <c r="H6" i="12"/>
  <c r="H28" i="4"/>
  <c r="H22" i="5"/>
  <c r="H21" i="6"/>
  <c r="H15" i="9"/>
  <c r="H3" i="7"/>
  <c r="H26" i="12"/>
  <c r="H15" i="1"/>
  <c r="H14" i="12"/>
  <c r="H25" i="12"/>
  <c r="H22" i="10"/>
  <c r="H9" i="1"/>
  <c r="H29" i="9"/>
  <c r="H29" i="4"/>
  <c r="H23" i="1"/>
  <c r="H7" i="7"/>
  <c r="H19" i="12"/>
  <c r="H8" i="4"/>
  <c r="H27" i="4"/>
  <c r="H13" i="9"/>
  <c r="H11" i="4"/>
  <c r="I23" i="5" l="1"/>
  <c r="I30" i="5"/>
  <c r="I29" i="5"/>
  <c r="I27" i="5"/>
  <c r="I28" i="5"/>
  <c r="I22" i="5"/>
  <c r="I21" i="5"/>
  <c r="I20" i="5"/>
  <c r="I19" i="5"/>
  <c r="I16" i="5"/>
  <c r="I13" i="5"/>
  <c r="I14" i="5"/>
  <c r="I12" i="5"/>
  <c r="I6" i="5"/>
  <c r="I5" i="5"/>
  <c r="I8" i="5"/>
  <c r="I7" i="5"/>
  <c r="I9" i="5"/>
  <c r="I2" i="4"/>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<sst xmlns="http://schemas.openxmlformats.org/spreadsheetml/2006/main" count="490" uniqueCount="75">
  <si>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</si>
  <si>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</si>
  <si>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</si>
  <si>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</si>
  <si>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</si>
  <si>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</si>
  <si>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</si>
  <si>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</si>
  <si>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</si>
  <si>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</si>
  <si>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</si>
  <si>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</si>
  <si>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</si>
  <si>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</si>
  <si>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</si>
  <si>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</si>
  <si>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</si>
  <si>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</si>
  <si>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</si>
  <si>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</si>
  <si>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</si>
  <si>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</si>
  <si>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</si>
  <si>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</si>
  <si>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</si>
  <si>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</si>
  <si>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</si>
  <si>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</si>
  <si>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</si>
  <si>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</si>
  <si>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</si>
  <si>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</si>
  <si>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</si>
  <si>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</si>
  <si>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</si>
  <si>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</si>
  <si>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</si>
  <si>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</si>
  <si>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</si>
  <si>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</si>
  <si>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</si>
  <si>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</si>
  <si>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</si>
  <si>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</si>
  <si>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</si>
  <si>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</si>
  <si>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</si>
  <si>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</si>
  <si>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</si>
  <si>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</si>
  <si>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</si>
  <si>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</si>
  <si>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</si>
  <si>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</si>
  <si>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</si>
  <si>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</si>
  <si>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</si>
  <si>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</si>
  <si>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</si>
  <si>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</si>
  <si>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</si>
  <si>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</si>
  <si>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</si>
  <si>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</si>
  <si>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</si>
  <si>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</si>
  <si>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</si>
  <si>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</si>
  <si>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</si>
  <si>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</si>
  <si>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</si>
  <si>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</si>
  <si>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</si>
  <si>
    <t>Zeitkonto:</t>
  </si>
  <si>
    <t>Plus/Minus-Stunden Monat: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</si>
</sst>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Marko VUJEC</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32"/>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Marko VUJEC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74</v>
      </c>
      <c r="N5" s="27">
        <f ca="1">SUM(I2:I32)</f>
        <v>6.4999999999999742</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73</v>
      </c>
      <c r="N7" s="27">
        <f ca="1">Gesamt!B9+SUM(Gesamt!E2:E4)-SUM(Gesamt!J2:J4)</f>
        <v>6.4999999999999742</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3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3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3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3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3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3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3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3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35">
      <c r="K33" s="39"/>
      <c r="L33" s="39"/>
    </row>
    <row r="34" spans="10:12" x14ac:dyDescent="0.3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 sqref="D2:F31"/>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3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71</v>
      </c>
      <c r="K5" s="39"/>
      <c r="L5" s="39"/>
      <c r="M5" s="1" t="s">
        <v>74</v>
      </c>
      <c r="N5" s="27">
        <f ca="1">SUM(I2:I32)</f>
        <v>14.999999999999982</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73</v>
      </c>
      <c r="N7" s="27">
        <f ca="1">Gesamt!B9+SUM(Gesamt!E2:E5)-SUM(Gesamt!J2:J5)</f>
        <v>21.499999999999957</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3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3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25</v>
      </c>
      <c r="O15" s="35"/>
      <c r="Q15" s="7"/>
    </row>
    <row r="16" spans="1:17" x14ac:dyDescent="0.3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3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3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3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3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3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3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3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3"/>
      <c r="H32" s="7"/>
      <c r="I32" s="7"/>
      <c r="J32" s="7"/>
      <c r="K32" s="39"/>
      <c r="L32" s="39"/>
    </row>
    <row r="33" spans="10:12" x14ac:dyDescent="0.35">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O32" sqref="O32"/>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c r="K5" s="39"/>
      <c r="L5" s="39"/>
      <c r="M5" s="1" t="s">
        <v>74</v>
      </c>
      <c r="N5" s="27">
        <f ca="1">SUM(I2:I32)</f>
        <v>-8.5000000000000249</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c r="K7" s="39"/>
      <c r="L7" s="39"/>
      <c r="M7" s="1" t="s">
        <v>73</v>
      </c>
      <c r="N7" s="27">
        <f ca="1">Gesamt!B9+SUM(Gesamt!E2:E6)-SUM(Gesamt!J2:J6)</f>
        <v>12.999999999999932</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c r="K8" s="39"/>
      <c r="L8" s="39"/>
      <c r="M8" s="25"/>
      <c r="O8" s="35"/>
      <c r="Q8" s="7"/>
    </row>
    <row r="9" spans="1:17" x14ac:dyDescent="0.3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0</v>
      </c>
      <c r="O13" s="35"/>
      <c r="Q13" s="7"/>
    </row>
    <row r="14" spans="1:17" x14ac:dyDescent="0.3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IF(OR(C19="krank",C19="Urlaub",C19="Sonderurlaub"), H19,IF(D19&lt;=E19,(E19-D19-F19)*24,(1-D19+E19-F19)*24)+IF(C19= "Urlaub halber Tag",H19/2,0)+IF(AND(C19="Urlaub halber Tag", J19="halber Arbeitstag"),H19/2,0))</f>
        <v>7.9999999999999982</v>
      </c>
      <c r="H19" s="27">
        <f ca="1">IF(Q19&lt;&gt;"",Q19,IF(OR(C19="Feiertag",A19&lt;Gesamt!$B$11,A19&gt;Gesamt!$B$13,),0,INDIRECT("N"&amp;WEEKDAY(A19,2)+19)))</f>
        <v>8</v>
      </c>
      <c r="I19" s="27">
        <f ca="1">IF(OR(C19="Überstundenabbau",C19="Urlaub halber Tag",E19&lt;&gt;""),G19-H19,0)</f>
        <v>-1.7763568394002505E-15</v>
      </c>
      <c r="J19" s="7"/>
      <c r="K19" s="39"/>
      <c r="L19" s="39"/>
      <c r="M19" s="13" t="s">
        <v>6</v>
      </c>
      <c r="O19" s="35"/>
      <c r="Q19" s="7"/>
    </row>
    <row r="20" spans="1:17" x14ac:dyDescent="0.35">
      <c r="A20" s="29">
        <v>46161</v>
      </c>
      <c r="B20" t="str">
        <f t="shared" si="0"/>
        <v>Di</v>
      </c>
      <c r="D20" s="24">
        <v>0.29166666666666669</v>
      </c>
      <c r="E20" s="24">
        <v>0.66666666666666663</v>
      </c>
      <c r="F20" s="24">
        <v>4.1666666666666664E-2</v>
      </c>
      <c r="G20" s="27">
        <f>IF(OR(C20="krank",C20="Urlaub",C20="Sonderurlaub"), H20,IF(D20&lt;=E20,(E20-D20-F20)*24,(1-D20+E20-F20)*24)+IF(C20= "Urlaub halber Tag",H20/2,0)+IF(AND(C20="Urlaub halber Tag", J20="halber Arbeitstag"),H20/2,0))</f>
        <v>7.9999999999999982</v>
      </c>
      <c r="H20" s="27">
        <f ca="1">IF(Q20&lt;&gt;"",Q20,IF(OR(C20="Feiertag",A20&lt;Gesamt!$B$11,A20&gt;Gesamt!$B$13,),0,INDIRECT("N"&amp;WEEKDAY(A20,2)+19)))</f>
        <v>8</v>
      </c>
      <c r="I20" s="27">
        <f ca="1">IF(OR(C20="Überstundenabbau",C20="Urlaub halber Tag",E20&lt;&gt;""),G20-H20,0)</f>
        <v>-1.7763568394002505E-15</v>
      </c>
      <c r="J20" s="7"/>
      <c r="K20" s="39"/>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IF(OR(C21="krank",C21="Urlaub",C21="Sonderurlaub"), H21,IF(D21&lt;=E21,(E21-D21-F21)*24,(1-D21+E21-F21)*24)+IF(C21= "Urlaub halber Tag",H21/2,0)+IF(AND(C21="Urlaub halber Tag", J21="halber Arbeitstag"),H21/2,0))</f>
        <v>7.9999999999999982</v>
      </c>
      <c r="H21" s="27">
        <f ca="1">IF(Q21&lt;&gt;"",Q21,IF(OR(C21="Feiertag",A21&lt;Gesamt!$B$11,A21&gt;Gesamt!$B$13,),0,INDIRECT("N"&amp;WEEKDAY(A21,2)+19)))</f>
        <v>8</v>
      </c>
      <c r="I21" s="27">
        <f ca="1">IF(OR(C21="Überstundenabbau",C21="Urlaub halber Tag",E21&lt;&gt;""),G21-H21,0)</f>
        <v>-1.7763568394002505E-15</v>
      </c>
      <c r="J21" s="7"/>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IF(OR(C22="krank",C22="Urlaub",C22="Sonderurlaub"), H22,IF(D22&lt;=E22,(E22-D22-F22)*24,(1-D22+E22-F22)*24)+IF(C22= "Urlaub halber Tag",H22/2,0)+IF(AND(C22="Urlaub halber Tag", J22="halber Arbeitstag"),H22/2,0))</f>
        <v>7.9999999999999982</v>
      </c>
      <c r="H22" s="27">
        <f ca="1">IF(Q22&lt;&gt;"",Q22,IF(OR(C22="Feiertag",A22&lt;Gesamt!$B$11,A22&gt;Gesamt!$B$13,),0,INDIRECT("N"&amp;WEEKDAY(A22,2)+19)))</f>
        <v>8</v>
      </c>
      <c r="I22" s="27">
        <f ca="1">IF(OR(C22="Überstundenabbau",C22="Urlaub halber Tag",E22&lt;&gt;""),G22-H22,0)</f>
        <v>-1.7763568394002505E-15</v>
      </c>
      <c r="J22" s="7"/>
      <c r="K22" s="39"/>
      <c r="L22" s="39"/>
      <c r="M22" s="6" t="s">
        <v>45</v>
      </c>
      <c r="N22" s="7">
        <f>Gesamt!C32</f>
        <v>8</v>
      </c>
      <c r="O22" s="35"/>
      <c r="Q22" s="7"/>
    </row>
    <row r="23" spans="1:17" x14ac:dyDescent="0.35">
      <c r="A23" s="29">
        <v>46164</v>
      </c>
      <c r="B23" t="str">
        <f t="shared" si="0"/>
        <v>Fr</v>
      </c>
      <c r="D23" s="24">
        <v>0.29166666666666669</v>
      </c>
      <c r="E23" s="24">
        <v>0.54166666666666663</v>
      </c>
      <c r="G23" s="27">
        <f>IF(OR(C23="krank",C23="Urlaub",C23="Sonderurlaub"), H23,IF(D23&lt;=E23,(E23-D23-F23)*24,(1-D23+E23-F23)*24)+IF(C23= "Urlaub halber Tag",H23/2,0)+IF(AND(C23="Urlaub halber Tag", J23="halber Arbeitstag"),H23/2,0))</f>
        <v>5.9999999999999982</v>
      </c>
      <c r="H23" s="27">
        <f ca="1">IF(Q23&lt;&gt;"",Q23,IF(OR(C23="Feiertag",A23&lt;Gesamt!$B$11,A23&gt;Gesamt!$B$13,),0,INDIRECT("N"&amp;WEEKDAY(A23,2)+19)))</f>
        <v>6.5</v>
      </c>
      <c r="I23" s="27">
        <f ca="1">IF(OR(C23="Überstundenabbau",C23="Urlaub halber Tag",E23&lt;&gt;""),G23-H23,0)</f>
        <v>-0.50000000000000178</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K14" sqref="K14"/>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73</v>
      </c>
      <c r="N7" s="27">
        <f ca="1">Gesamt!B9+SUM(Gesamt!E2:E7)-SUM(Gesamt!J2:J7)</f>
        <v>12.999999999999932</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73</v>
      </c>
      <c r="N7" s="27">
        <f ca="1">Gesamt!B9+SUM(Gesamt!E2:E8)-SUM(Gesamt!J2:J8)</f>
        <v>12.999999999999932</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73</v>
      </c>
      <c r="N7" s="27">
        <f ca="1">Gesamt!B9+SUM(Gesamt!E2:E9)-SUM(Gesamt!J2:J9)</f>
        <v>12.999999999999932</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73</v>
      </c>
      <c r="N7" s="27">
        <f ca="1">Gesamt!B9+SUM(Gesamt!E2:E10)-SUM(Gesamt!J2:J10)</f>
        <v>12.999999999999932</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73</v>
      </c>
      <c r="N7" s="27">
        <f ca="1">Gesamt!B9+SUM(Gesamt!E2:E11)-SUM(Gesamt!J2:J11)</f>
        <v>12.999999999999932</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L13" sqref="L13"/>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73</v>
      </c>
      <c r="N7" s="27">
        <f ca="1">Gesamt!B9+SUM(Gesamt!E2:E12)-SUM(Gesamt!J2:J12)</f>
        <v>12.999999999999932</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73</v>
      </c>
      <c r="N7" s="27">
        <f ca="1">Gesamt!B9+SUM(Gesamt!E2:E13)-SUM(Gesamt!J2:J13)</f>
        <v>12.999999999999932</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5" sqref="E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6.4999999999999742</v>
      </c>
      <c r="F4" s="8">
        <f>März!N9</f>
        <v>0</v>
      </c>
      <c r="G4" s="2">
        <f>März!N13</f>
        <v>0</v>
      </c>
      <c r="H4" s="7">
        <f>März!N17</f>
        <v>176.5</v>
      </c>
      <c r="I4" s="7"/>
      <c r="J4" s="7">
        <v>0</v>
      </c>
      <c r="Z4" s="2" t="b">
        <v>1</v>
      </c>
    </row>
    <row r="5" spans="1:26" x14ac:dyDescent="0.35">
      <c r="A5" s="1" t="s">
        <v>28</v>
      </c>
      <c r="B5" s="2">
        <v>25</v>
      </c>
      <c r="D5" s="6" t="s">
        <v>12</v>
      </c>
      <c r="E5" s="7">
        <f ca="1">April!N5</f>
        <v>14.999999999999982</v>
      </c>
      <c r="F5" s="8">
        <f>April!N9</f>
        <v>0</v>
      </c>
      <c r="G5" s="2">
        <f>April!N13</f>
        <v>0</v>
      </c>
      <c r="H5" s="7">
        <f>April!N17</f>
        <v>177</v>
      </c>
      <c r="I5" s="7"/>
      <c r="J5" s="7">
        <v>0</v>
      </c>
      <c r="Z5" s="2" t="b">
        <v>1</v>
      </c>
    </row>
    <row r="6" spans="1:26" x14ac:dyDescent="0.35">
      <c r="D6" s="6" t="s">
        <v>13</v>
      </c>
      <c r="E6" s="7">
        <f ca="1">Mai!N5</f>
        <v>-8.5000000000000249</v>
      </c>
      <c r="F6" s="8">
        <f>Mai!N9</f>
        <v>0</v>
      </c>
      <c r="G6" s="2">
        <f>Mai!N13</f>
        <v>0</v>
      </c>
      <c r="H6" s="7">
        <f>Mai!N17</f>
        <v>129.5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46083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12.999999999999932</v>
      </c>
      <c r="F15" s="8">
        <f>SUM(F2:F13)</f>
        <v>0</v>
      </c>
      <c r="G15" s="2">
        <f>SUM(G2:G13)</f>
        <v>0</v>
      </c>
      <c r="H15" s="7">
        <f>SUM(H2:H13)</f>
        <v>483</v>
      </c>
      <c r="I15" s="7"/>
      <c r="J15" s="7">
        <f>SUM(J2:J13)</f>
        <v>0</v>
      </c>
    </row>
    <row r="16" spans="1:26" x14ac:dyDescent="0.35">
      <c r="A16" s="6" t="s">
        <v>9</v>
      </c>
      <c r="B16" s="7">
        <f>Januar!N27</f>
        <v>38.5</v>
      </c>
    </row>
    <row r="17" spans="1:7" x14ac:dyDescent="0.35">
      <c r="A17" s="6" t="s">
        <v>10</v>
      </c>
      <c r="B17" s="7">
        <f>Februar!N27</f>
        <v>38.5</v>
      </c>
      <c r="D17" s="4" t="s">
        <v>39</v>
      </c>
      <c r="E17" s="7">
        <f ca="1">SUM(E2:E13)+B9-J15</f>
        <v>12.999999999999932</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2026-06-01T11:16:38Z</dcterms:modified>
</cp:coreProperties>
</file>