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945139D6-C07F-4966-9F33-41A145EA1190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9" i="1"/>
  <c r="F8" i="1"/>
  <c r="F7" i="1"/>
  <c r="F6" i="1"/>
  <c r="F5" i="1"/>
  <c r="F4" i="1"/>
  <c r="C9" i="1"/>
  <c r="O5" i="1"/>
  <c r="O6" i="1"/>
  <c r="O7" i="1"/>
  <c r="O8" i="1"/>
  <c r="O9" i="1"/>
  <c r="O10" i="1"/>
  <c r="O4" i="1"/>
  <c r="N5" i="1"/>
  <c r="N6" i="1"/>
  <c r="N7" i="1"/>
  <c r="N8" i="1"/>
  <c r="N9" i="1"/>
  <c r="N10" i="1"/>
  <c r="N4" i="1"/>
  <c r="K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<sst xmlns="http://schemas.openxmlformats.org/spreadsheetml/2006/main" count="39" uniqueCount="39">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</sst>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0" fontId="0" fillId="0" borderId="0" xfId="0" applyFill="1"/>
    <xf numFmtId="0" fontId="2" fillId="3" borderId="0" xfId="0" applyFont="1" applyFill="1" applyAlignment="1">
      <alignment horizontal="center"/>
    </xf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44" fontId="2" fillId="0" borderId="1" xfId="0" applyNumberFormat="1" applyFont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E22" sqref="E22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5703125" bestFit="1" customWidth="1"/>
    <col min="17" max="17" width="21.5703125" bestFit="1" customWidth="1"/>
    <col min="18" max="18" width="34.140625" style="1" bestFit="1" customWidth="1"/>
  </cols>
  <sheetData>
    <row r="1" spans="1:18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"/>
      <c r="P1" s="3"/>
    </row>
    <row r="2" spans="1:18" s="1" customFormat="1" x14ac:dyDescent="0.25">
      <c r="B2" s="15" t="s">
        <v>37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8" s="1" customFormat="1" x14ac:dyDescent="0.25">
      <c r="A3" s="1" t="s">
        <v>1</v>
      </c>
      <c r="B3" s="10" t="s">
        <v>5</v>
      </c>
      <c r="C3" s="10" t="s">
        <v>2</v>
      </c>
      <c r="D3" s="10" t="s">
        <v>3</v>
      </c>
      <c r="E3" s="10" t="s">
        <v>4</v>
      </c>
      <c r="F3" s="10" t="s">
        <v>26</v>
      </c>
      <c r="G3" s="10" t="s">
        <v>27</v>
      </c>
      <c r="H3" s="10" t="s">
        <v>28</v>
      </c>
      <c r="I3" s="10" t="s">
        <v>35</v>
      </c>
      <c r="J3" s="10" t="s">
        <v>22</v>
      </c>
      <c r="K3" s="10" t="s">
        <v>29</v>
      </c>
      <c r="L3" s="10" t="s">
        <v>30</v>
      </c>
      <c r="M3" s="10" t="s">
        <v>36</v>
      </c>
      <c r="N3" s="10" t="s">
        <v>21</v>
      </c>
      <c r="O3" s="10" t="s">
        <v>31</v>
      </c>
      <c r="P3" s="10" t="s">
        <v>34</v>
      </c>
      <c r="Q3" s="7" t="s">
        <v>32</v>
      </c>
      <c r="R3" s="1" t="s">
        <v>38</v>
      </c>
    </row>
    <row r="4" spans="1:18" x14ac:dyDescent="0.2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f>1140*0.65</f>
        <v>741</v>
      </c>
      <c r="G4" s="5">
        <v>1056</v>
      </c>
      <c r="H4" s="5">
        <f>134.03</f>
        <v>134.03</v>
      </c>
      <c r="I4" s="5">
        <v>679.91</v>
      </c>
      <c r="J4" s="5">
        <v>150</v>
      </c>
      <c r="K4" s="5">
        <f>1185.46*0.8</f>
        <v>948.36800000000005</v>
      </c>
      <c r="L4" s="5">
        <v>1470.22</v>
      </c>
      <c r="M4" s="5"/>
      <c r="N4" s="5">
        <f>602.06*0.8</f>
        <v>481.64799999999997</v>
      </c>
      <c r="O4" s="5">
        <f>1062.6*0.8</f>
        <v>850.07999999999993</v>
      </c>
      <c r="P4" s="11">
        <f>SUM(B4:O4)</f>
        <v>46035.22600000001</v>
      </c>
      <c r="Q4" s="8"/>
      <c r="R4" s="9">
        <f>Q4-P4</f>
        <v>-46035.22600000001</v>
      </c>
    </row>
    <row r="5" spans="1:18" x14ac:dyDescent="0.2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f>1140*0.65</f>
        <v>741</v>
      </c>
      <c r="G5" s="5">
        <v>1056</v>
      </c>
      <c r="H5" s="5">
        <f>319.69+9.92</f>
        <v>329.61</v>
      </c>
      <c r="I5" s="5">
        <v>679.91</v>
      </c>
      <c r="J5" s="5">
        <v>150</v>
      </c>
      <c r="K5" s="5">
        <v>1185.46</v>
      </c>
      <c r="L5" s="5">
        <v>1470.22</v>
      </c>
      <c r="M5" s="5"/>
      <c r="N5" s="5">
        <f t="shared" ref="N5:N10" si="0">602.06*0.8</f>
        <v>481.64799999999997</v>
      </c>
      <c r="O5" s="5">
        <f t="shared" ref="O5:O10" si="1">1062.6*0.8</f>
        <v>850.07999999999993</v>
      </c>
      <c r="P5" s="11">
        <f>SUM(B5:O5)</f>
        <v>81938.868000000017</v>
      </c>
      <c r="Q5" s="8"/>
      <c r="R5" s="9">
        <f>Q5-P5</f>
        <v>-81938.868000000017</v>
      </c>
    </row>
    <row r="6" spans="1:18" x14ac:dyDescent="0.2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f>1140*0.65</f>
        <v>741</v>
      </c>
      <c r="G6" s="5">
        <v>1056</v>
      </c>
      <c r="H6" s="5">
        <v>115.56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si="0"/>
        <v>481.64799999999997</v>
      </c>
      <c r="O6" s="5">
        <f t="shared" si="1"/>
        <v>850.07999999999993</v>
      </c>
      <c r="P6" s="11">
        <f>SUM(B6:O6)</f>
        <v>43115.218000000001</v>
      </c>
      <c r="Q6" s="8">
        <f>29498.78+27573.29</f>
        <v>57072.07</v>
      </c>
      <c r="R6" s="9">
        <f>Q6-P6</f>
        <v>13956.851999999999</v>
      </c>
    </row>
    <row r="7" spans="1:18" x14ac:dyDescent="0.2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f>(1202.79+375)*0.65</f>
        <v>1025.5635</v>
      </c>
      <c r="G7" s="5">
        <v>1056</v>
      </c>
      <c r="H7" s="5">
        <f>71+64.33+34.12+65.25+29.14+139.83</f>
        <v>403.66999999999996</v>
      </c>
      <c r="I7" s="5">
        <v>679.91</v>
      </c>
      <c r="J7" s="5">
        <v>150</v>
      </c>
      <c r="K7" s="5">
        <v>1282.3</v>
      </c>
      <c r="L7" s="5">
        <v>1988.25</v>
      </c>
      <c r="M7" s="5"/>
      <c r="N7" s="5">
        <f t="shared" si="0"/>
        <v>481.64799999999997</v>
      </c>
      <c r="O7" s="5">
        <f t="shared" si="1"/>
        <v>850.07999999999993</v>
      </c>
      <c r="P7" s="11">
        <f>SUM(B7:O7)</f>
        <v>48164.411500000009</v>
      </c>
      <c r="Q7" s="8">
        <v>67963.45</v>
      </c>
      <c r="R7" s="9">
        <f>Q7-P7</f>
        <v>19799.038499999988</v>
      </c>
    </row>
    <row r="8" spans="1:18" x14ac:dyDescent="0.2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f>(1202.79+375)*0.65</f>
        <v>1025.5635</v>
      </c>
      <c r="G8" s="5">
        <v>1056</v>
      </c>
      <c r="H8" s="5">
        <f>121.37+195.59+721.08</f>
        <v>1038.04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1">
        <f>SUM(B8:O8)</f>
        <v>57274.171500000004</v>
      </c>
      <c r="Q8" s="8">
        <v>46138.5</v>
      </c>
      <c r="R8" s="9">
        <f>Q8-P8</f>
        <v>-11135.671500000004</v>
      </c>
    </row>
    <row r="9" spans="1:18" x14ac:dyDescent="0.2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f>(1202.79+375)*0.65</f>
        <v>1025.5635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1">
        <f>SUM(B9:O9)</f>
        <v>79432.431500000006</v>
      </c>
      <c r="Q9" s="8">
        <f>102773.77+4234</f>
        <v>107007.77</v>
      </c>
      <c r="R9" s="9">
        <f>Q9-P9</f>
        <v>27575.338499999998</v>
      </c>
    </row>
    <row r="10" spans="1:18" x14ac:dyDescent="0.2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f t="shared" ref="F10:F11" si="2">(1202.79+375)*0.65</f>
        <v>1025.5635</v>
      </c>
      <c r="G10" s="5">
        <v>1056</v>
      </c>
      <c r="H10" s="5">
        <v>99.05</v>
      </c>
      <c r="I10" s="5">
        <v>679.91</v>
      </c>
      <c r="J10" s="5">
        <v>150</v>
      </c>
      <c r="K10" s="5">
        <v>1282.3</v>
      </c>
      <c r="L10" s="5">
        <v>1988.25</v>
      </c>
      <c r="M10" s="5">
        <v>22053.919999999998</v>
      </c>
      <c r="N10" s="5">
        <f t="shared" si="0"/>
        <v>481.64799999999997</v>
      </c>
      <c r="O10" s="5">
        <f t="shared" si="1"/>
        <v>850.07999999999993</v>
      </c>
      <c r="P10" s="11">
        <f>SUM(B10:O10)</f>
        <v>95410.411500000017</v>
      </c>
      <c r="Q10" s="8">
        <f>23130.16+17640+35872.7+16085.72+17279.36</f>
        <v>110007.94</v>
      </c>
      <c r="R10" s="9">
        <f>Q10-P10</f>
        <v>14597.528499999986</v>
      </c>
    </row>
    <row r="11" spans="1:18" s="14" customFormat="1" x14ac:dyDescent="0.25">
      <c r="A11" s="13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f t="shared" si="2"/>
        <v>1025.5635</v>
      </c>
      <c r="G11" s="5">
        <v>1056</v>
      </c>
      <c r="H11" s="6"/>
      <c r="I11" s="5">
        <v>679.91</v>
      </c>
      <c r="J11" s="5">
        <v>150</v>
      </c>
      <c r="K11" s="5">
        <v>1282.3</v>
      </c>
      <c r="L11" s="5">
        <v>1988.25</v>
      </c>
      <c r="M11" s="6"/>
      <c r="N11" s="6"/>
      <c r="O11" s="6"/>
      <c r="P11" s="11">
        <f>SUM(B11:O11)</f>
        <v>42037.243500000011</v>
      </c>
      <c r="Q11" s="8"/>
      <c r="R11" s="9">
        <f>Q11-P11</f>
        <v>-42037.243500000011</v>
      </c>
    </row>
    <row r="12" spans="1:18" s="1" customFormat="1" ht="15.75" thickBot="1" x14ac:dyDescent="0.3">
      <c r="A12" s="16" t="s">
        <v>33</v>
      </c>
      <c r="B12" s="16">
        <f t="shared" ref="B12:O12" si="3">SUM(B4:B10)</f>
        <v>244713.27999999997</v>
      </c>
      <c r="C12" s="16">
        <f t="shared" si="3"/>
        <v>64523.670000000006</v>
      </c>
      <c r="D12" s="16">
        <f t="shared" si="3"/>
        <v>37557</v>
      </c>
      <c r="E12" s="16">
        <f t="shared" si="3"/>
        <v>29700.37</v>
      </c>
      <c r="F12" s="16">
        <f t="shared" si="3"/>
        <v>6325.2540000000008</v>
      </c>
      <c r="G12" s="16">
        <f t="shared" si="3"/>
        <v>7392</v>
      </c>
      <c r="H12" s="16">
        <f t="shared" si="3"/>
        <v>3161.63</v>
      </c>
      <c r="I12" s="16">
        <f t="shared" si="3"/>
        <v>4759.37</v>
      </c>
      <c r="J12" s="16">
        <f t="shared" si="3"/>
        <v>1050</v>
      </c>
      <c r="K12" s="16">
        <f t="shared" si="3"/>
        <v>8448.4879999999994</v>
      </c>
      <c r="L12" s="16">
        <f t="shared" si="3"/>
        <v>12363.66</v>
      </c>
      <c r="M12" s="16">
        <f t="shared" si="3"/>
        <v>22053.919999999998</v>
      </c>
      <c r="N12" s="16">
        <f t="shared" si="3"/>
        <v>3371.5360000000001</v>
      </c>
      <c r="O12" s="16">
        <f t="shared" si="3"/>
        <v>5950.5599999999995</v>
      </c>
      <c r="P12" s="17">
        <f>SUM(B12:O12)</f>
        <v>451370.73799999995</v>
      </c>
      <c r="Q12" s="18">
        <f>SUM(Q4:Q10)</f>
        <v>388189.73</v>
      </c>
      <c r="R12" s="19">
        <f>Q12-P12</f>
        <v>-63181.007999999973</v>
      </c>
    </row>
    <row r="13" spans="1:18" ht="15.75" thickTop="1" x14ac:dyDescent="0.25">
      <c r="R13" s="9"/>
    </row>
  </sheetData>
  <mergeCells count="2">
    <mergeCell ref="A1:N1"/>
    <mergeCell ref="B2:O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2026-06-19T10:51:40Z</dcterms:modified>
</cp:coreProperties>
</file>