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594F0158-7E24-4378-A77C-2A643B3A99F6}" xr6:coauthVersionLast="47" xr6:coauthVersionMax="47" xr10:uidLastSave="{00000000-0000-0000-0000-000000000000}"/>
  <bookViews>
    <workbookView xWindow="-120" yWindow="-120" windowWidth="29040" windowHeight="15720" firstSheet="1"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3" i="6"/>
  <c r="I14" i="6"/>
  <c r="I15" i="6"/>
  <c r="I20" i="6"/>
  <c r="I21" i="6"/>
  <c r="I22" i="6"/>
  <c r="I27" i="6"/>
  <c r="I28" i="6"/>
  <c r="I29"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7" i="11"/>
  <c r="H20" i="9"/>
  <c r="H24" i="5"/>
  <c r="H32" i="5"/>
  <c r="H20" i="5"/>
  <c r="H5" i="11"/>
  <c r="H29" i="4"/>
  <c r="H13" i="6"/>
  <c r="H25" i="7"/>
  <c r="H23" i="10"/>
  <c r="H18" i="10"/>
  <c r="H21" i="12"/>
  <c r="H14" i="10"/>
  <c r="H30" i="12"/>
  <c r="H12" i="5"/>
  <c r="H23" i="9"/>
  <c r="H28" i="1"/>
  <c r="H18" i="9"/>
  <c r="H5" i="9"/>
  <c r="H30" i="6"/>
  <c r="H7" i="11"/>
  <c r="H14" i="8"/>
  <c r="H9" i="6"/>
  <c r="H31" i="1"/>
  <c r="H11" i="9"/>
  <c r="H13" i="4"/>
  <c r="H31" i="4"/>
  <c r="H30" i="9"/>
  <c r="H10" i="12"/>
  <c r="H25" i="1"/>
  <c r="H31" i="9"/>
  <c r="H8" i="6"/>
  <c r="H6" i="7"/>
  <c r="H16" i="6"/>
  <c r="H13" i="8"/>
  <c r="H14" i="4"/>
  <c r="H2" i="6"/>
  <c r="H24" i="9"/>
  <c r="H11" i="5"/>
  <c r="H7" i="12"/>
  <c r="H4" i="12"/>
  <c r="H17" i="5"/>
  <c r="H29" i="1"/>
  <c r="H2" i="7"/>
  <c r="H29" i="7"/>
  <c r="H24" i="4"/>
  <c r="H20" i="8"/>
  <c r="H20" i="11"/>
  <c r="H24" i="11"/>
  <c r="H6" i="4"/>
  <c r="H31" i="11"/>
  <c r="H19" i="5"/>
  <c r="H12" i="10"/>
  <c r="H19" i="4"/>
  <c r="H16" i="4"/>
  <c r="H3" i="8"/>
  <c r="H7" i="10"/>
  <c r="H4" i="6"/>
  <c r="H13" i="12"/>
  <c r="H15" i="10"/>
  <c r="H29" i="10"/>
  <c r="H3" i="10"/>
  <c r="H24" i="10"/>
  <c r="H26" i="4"/>
  <c r="H22" i="5"/>
  <c r="H32" i="1"/>
  <c r="H6" i="10"/>
  <c r="H3" i="7"/>
  <c r="H13" i="7"/>
  <c r="H32" i="12"/>
  <c r="H10" i="4"/>
  <c r="H18" i="4"/>
  <c r="H27" i="7"/>
  <c r="H24" i="8"/>
  <c r="H28" i="10"/>
  <c r="H23" i="12"/>
  <c r="H26" i="11"/>
  <c r="H14" i="7"/>
  <c r="H27" i="6"/>
  <c r="H25" i="6"/>
  <c r="H17" i="6"/>
  <c r="H11" i="11"/>
  <c r="H4" i="11"/>
  <c r="H3" i="4"/>
  <c r="H21" i="8"/>
  <c r="H5" i="10"/>
  <c r="H14" i="9"/>
  <c r="H21" i="4"/>
  <c r="H6" i="9"/>
  <c r="H4" i="10"/>
  <c r="H12" i="7"/>
  <c r="H18" i="7"/>
  <c r="H6" i="6"/>
  <c r="H27" i="9"/>
  <c r="H27" i="5"/>
  <c r="H22" i="11"/>
  <c r="H30" i="1"/>
  <c r="H25" i="9"/>
  <c r="H18" i="8"/>
  <c r="H11" i="8"/>
  <c r="H12" i="4"/>
  <c r="H31" i="10"/>
  <c r="H11" i="6"/>
  <c r="H8" i="7"/>
  <c r="H9" i="11"/>
  <c r="H17" i="4"/>
  <c r="H23" i="11"/>
  <c r="H10" i="11"/>
  <c r="H2" i="8"/>
  <c r="H5" i="7"/>
  <c r="H31" i="6"/>
  <c r="H25" i="4"/>
  <c r="H30" i="7"/>
  <c r="H22" i="8"/>
  <c r="H6" i="8"/>
  <c r="H13" i="11"/>
  <c r="H5" i="4"/>
  <c r="H20" i="7"/>
  <c r="H17" i="9"/>
  <c r="H15" i="6"/>
  <c r="H12" i="12"/>
  <c r="H20" i="12"/>
  <c r="H27" i="1"/>
  <c r="H23" i="6"/>
  <c r="H12" i="8"/>
  <c r="H21" i="5"/>
  <c r="H21" i="11"/>
  <c r="H21" i="7"/>
  <c r="H28" i="12"/>
  <c r="H24" i="7"/>
  <c r="H4" i="5"/>
  <c r="H2" i="12"/>
  <c r="H26" i="8"/>
  <c r="H32" i="10"/>
  <c r="H26" i="10"/>
  <c r="H27" i="4"/>
  <c r="H18" i="5"/>
  <c r="H16" i="7"/>
  <c r="H32" i="7"/>
  <c r="H9" i="5"/>
  <c r="H19" i="12"/>
  <c r="H7" i="7"/>
  <c r="H24" i="12"/>
  <c r="H12" i="9"/>
  <c r="H29" i="12"/>
  <c r="H14" i="12"/>
  <c r="H9" i="8"/>
  <c r="H9" i="10"/>
  <c r="H17" i="8"/>
  <c r="H30" i="5"/>
  <c r="H9" i="4"/>
  <c r="H19" i="10"/>
  <c r="H27" i="11"/>
  <c r="H14" i="5"/>
  <c r="H13" i="5"/>
  <c r="H23" i="8"/>
  <c r="H31" i="12"/>
  <c r="H28" i="7"/>
  <c r="H10" i="6"/>
  <c r="H28" i="4"/>
  <c r="H8" i="9"/>
  <c r="H30" i="11"/>
  <c r="H28" i="6"/>
  <c r="H4" i="8"/>
  <c r="H19" i="8"/>
  <c r="H23" i="5"/>
  <c r="H8" i="10"/>
  <c r="H5" i="8"/>
  <c r="H8" i="11"/>
  <c r="H10" i="7"/>
  <c r="H7" i="6"/>
  <c r="H31" i="5"/>
  <c r="H7" i="5"/>
  <c r="H4" i="4"/>
  <c r="H12" i="6"/>
  <c r="H26" i="6"/>
  <c r="H16" i="5"/>
  <c r="H22" i="12"/>
  <c r="H29" i="11"/>
  <c r="H19" i="9"/>
  <c r="H23" i="4"/>
  <c r="H18" i="12"/>
  <c r="H15" i="7"/>
  <c r="H22" i="9"/>
  <c r="H4" i="7"/>
  <c r="H10" i="5"/>
  <c r="H8" i="8"/>
  <c r="H29" i="9"/>
  <c r="H29" i="5"/>
  <c r="H13" i="10"/>
  <c r="H2" i="9"/>
  <c r="H16" i="10"/>
  <c r="H22" i="7"/>
  <c r="H15" i="9"/>
  <c r="H14" i="11"/>
  <c r="H21" i="10"/>
  <c r="H26" i="1"/>
  <c r="H29" i="8"/>
  <c r="H16" i="9"/>
  <c r="H15" i="11"/>
  <c r="H15" i="4"/>
  <c r="H8" i="4"/>
  <c r="H31" i="8"/>
  <c r="H10" i="9"/>
  <c r="H4" i="9"/>
  <c r="H27" i="8"/>
  <c r="H32" i="8"/>
  <c r="H6" i="12"/>
  <c r="H5" i="5"/>
  <c r="H3" i="5"/>
  <c r="H22" i="6"/>
  <c r="H2" i="4"/>
  <c r="H30" i="10"/>
  <c r="H28" i="8"/>
  <c r="H25" i="11"/>
  <c r="H18" i="6"/>
  <c r="H23" i="7"/>
  <c r="H19" i="6"/>
  <c r="H5" i="12"/>
  <c r="H30" i="4"/>
  <c r="H8" i="5"/>
  <c r="H25" i="5"/>
  <c r="H16" i="12"/>
  <c r="H28" i="11"/>
  <c r="H17" i="10"/>
  <c r="H19" i="7"/>
  <c r="H15" i="8"/>
  <c r="H13" i="9"/>
  <c r="H3" i="6"/>
  <c r="H21" i="9"/>
  <c r="H26" i="7"/>
  <c r="H11" i="4"/>
  <c r="H11" i="12"/>
  <c r="H30" i="8"/>
  <c r="H25" i="10"/>
  <c r="H9" i="9"/>
  <c r="H20" i="4"/>
  <c r="H15" i="12"/>
  <c r="H25" i="12"/>
  <c r="H7" i="8"/>
  <c r="H28" i="5"/>
  <c r="H3" i="11"/>
  <c r="H17" i="12"/>
  <c r="H17" i="7"/>
  <c r="H11" i="7"/>
  <c r="H16" i="11"/>
  <c r="H9" i="7"/>
  <c r="H14" i="6"/>
  <c r="H31" i="7"/>
  <c r="H6" i="5"/>
  <c r="H6" i="11"/>
  <c r="H20" i="6"/>
  <c r="H18" i="11"/>
  <c r="H19" i="11"/>
  <c r="H12" i="11"/>
  <c r="H26" i="9"/>
  <c r="H24" i="6"/>
  <c r="H28" i="9"/>
  <c r="H22" i="10"/>
  <c r="H20" i="10"/>
  <c r="H10" i="8"/>
  <c r="H29" i="6"/>
  <c r="H21" i="6"/>
  <c r="H22" i="4"/>
  <c r="H10" i="10"/>
  <c r="H11" i="10"/>
  <c r="H8" i="12"/>
  <c r="H7" i="9"/>
  <c r="H25" i="8"/>
  <c r="H3" i="12"/>
  <c r="H2" i="10"/>
  <c r="H3" i="9"/>
  <c r="G27" i="6" l="1"/>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<sst xmlns="http://schemas.openxmlformats.org/spreadsheetml/2006/main" count="493" uniqueCount="78">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</sst>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3" sqref="J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2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2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2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2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2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2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L20" sqref="L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73</v>
      </c>
      <c r="K2" s="39"/>
      <c r="L2" s="39"/>
      <c r="M2" s="25"/>
      <c r="O2" s="35"/>
      <c r="Q2" s="7"/>
    </row>
    <row r="3" spans="1:17" x14ac:dyDescent="0.25">
      <c r="A3" s="29">
        <v>46175</v>
      </c>
      <c r="B3" t="str">
        <f t="shared" ref="B3:B31" si="0">TEXT(A3,"TTT")</f>
        <v>Di</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46176</v>
      </c>
      <c r="B4" t="str">
        <f t="shared" si="0"/>
        <v>Mi</v>
      </c>
      <c r="D4" s="24">
        <v>0.33333333333333331</v>
      </c>
      <c r="E4" s="24">
        <v>0.47916666666666669</v>
      </c>
      <c r="G4" s="27">
        <f t="shared" si="1"/>
        <v>3.5000000000000009</v>
      </c>
      <c r="H4" s="27">
        <f ca="1">IF(Q4&lt;&gt;"",Q4,IF(OR(C4="Feiertag",A4&lt;Gesamt!$B$11,A4&gt;Gesamt!$B$13,),0,INDIRECT("N"&amp;WEEKDAY(A4,2)+19)))</f>
        <v>3.5</v>
      </c>
      <c r="I4" s="27">
        <f t="shared" ca="1" si="2"/>
        <v>8.8817841970012523E-16</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1.1546319456101628E-14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4.1744385725905886E-14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73</v>
      </c>
      <c r="K9" s="39"/>
      <c r="L9" s="39"/>
      <c r="M9" s="1" t="s">
        <v>25</v>
      </c>
      <c r="N9">
        <f>COUNTIF(C2:C32,"krank")</f>
        <v>0</v>
      </c>
      <c r="O9" s="35"/>
      <c r="Q9" s="7"/>
    </row>
    <row r="10" spans="1:17" x14ac:dyDescent="0.25">
      <c r="A10" s="29">
        <v>46182</v>
      </c>
      <c r="B10" t="str">
        <f t="shared" si="0"/>
        <v>Di</v>
      </c>
      <c r="D10" s="24">
        <v>0.33333333333333331</v>
      </c>
      <c r="E10" s="24">
        <v>0.47916666666666669</v>
      </c>
      <c r="G10" s="27">
        <f t="shared" si="1"/>
        <v>3.5000000000000009</v>
      </c>
      <c r="H10" s="27">
        <f ca="1">IF(Q10&lt;&gt;"",Q10,IF(OR(C10="Feiertag",A10&lt;Gesamt!$B$11,A10&gt;Gesamt!$B$13,),0,INDIRECT("N"&amp;WEEKDAY(A10,2)+19)))</f>
        <v>3.5</v>
      </c>
      <c r="I10" s="27">
        <f t="shared" ca="1" si="2"/>
        <v>8.8817841970012523E-16</v>
      </c>
      <c r="J10" s="7" t="s">
        <v>74</v>
      </c>
      <c r="K10" s="39"/>
      <c r="L10" s="39"/>
      <c r="M10" s="25"/>
      <c r="O10" s="35"/>
      <c r="Q10" s="7"/>
    </row>
    <row r="11" spans="1:17" x14ac:dyDescent="0.25">
      <c r="A11" s="29">
        <v>46183</v>
      </c>
      <c r="B11" t="str">
        <f t="shared" si="0"/>
        <v>Mi</v>
      </c>
      <c r="D11" s="24">
        <v>0.33333333333333331</v>
      </c>
      <c r="E11" s="24">
        <v>0.47916666666666669</v>
      </c>
      <c r="G11" s="27">
        <f t="shared" si="1"/>
        <v>3.5000000000000009</v>
      </c>
      <c r="H11" s="27">
        <f ca="1">IF(Q11&lt;&gt;"",Q11,IF(OR(C11="Feiertag",A11&lt;Gesamt!$B$11,A11&gt;Gesamt!$B$13,),0,INDIRECT("N"&amp;WEEKDAY(A11,2)+19)))</f>
        <v>3.5</v>
      </c>
      <c r="I11" s="27">
        <f t="shared" ca="1" si="2"/>
        <v>8.8817841970012523E-16</v>
      </c>
      <c r="J11" s="7" t="s">
        <v>74</v>
      </c>
      <c r="K11" s="39"/>
      <c r="L11" s="39"/>
      <c r="M11" s="1" t="s">
        <v>57</v>
      </c>
      <c r="N11" s="28">
        <f>SUM(Gesamt!F2:F7)</f>
        <v>0</v>
      </c>
      <c r="O11" s="35"/>
      <c r="Q11" s="7"/>
    </row>
    <row r="12" spans="1:17" x14ac:dyDescent="0.25">
      <c r="A12" s="29">
        <v>46184</v>
      </c>
      <c r="B12" t="str">
        <f t="shared" si="0"/>
        <v>Do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73</v>
      </c>
      <c r="K16" s="39"/>
      <c r="L16" s="39"/>
      <c r="O16" s="35"/>
      <c r="Q16" s="7"/>
    </row>
    <row r="17" spans="1:17" x14ac:dyDescent="0.25">
      <c r="A17" s="29">
        <v>46189</v>
      </c>
      <c r="B17" t="str">
        <f t="shared" si="0"/>
        <v>Di</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 ca="1">SUM(G2:G32)</f>
        <v>59.500000000000007</v>
      </c>
      <c r="O17" s="35"/>
      <c r="Q17" s="7"/>
    </row>
    <row r="18" spans="1:17" x14ac:dyDescent="0.25">
      <c r="A18" s="29">
        <v>46190</v>
      </c>
      <c r="B18" t="str">
        <f t="shared" si="0"/>
        <v>Mi</v>
      </c>
      <c r="D18" s="24">
        <v>0.33333333333333331</v>
      </c>
      <c r="E18" s="24">
        <v>0.47916666666666669</v>
      </c>
      <c r="G18" s="27">
        <f t="shared" si="1"/>
        <v>3.5000000000000009</v>
      </c>
      <c r="H18" s="27">
        <f ca="1">IF(Q18&lt;&gt;"",Q18,IF(OR(C18="Feiertag",A18&lt;Gesamt!$B$11,A18&gt;Gesamt!$B$13,),0,INDIRECT("N"&amp;WEEKDAY(A18,2)+19)))</f>
        <v>3.5</v>
      </c>
      <c r="I18" s="27">
        <f t="shared" ca="1" si="2"/>
        <v>8.8817841970012523E-16</v>
      </c>
      <c r="J18" s="7" t="s">
        <v>74</v>
      </c>
      <c r="K18" s="39"/>
      <c r="L18" s="39"/>
      <c r="O18" s="35"/>
      <c r="Q18" s="7"/>
    </row>
    <row r="19" spans="1:17" x14ac:dyDescent="0.25">
      <c r="A19" s="29">
        <v>46191</v>
      </c>
      <c r="B19" t="str">
        <f t="shared" si="0"/>
        <v>Do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74</v>
      </c>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73</v>
      </c>
      <c r="K30" s="39"/>
      <c r="L30" s="39"/>
      <c r="O30" s="35"/>
      <c r="Q30" s="7"/>
    </row>
    <row r="31" spans="1:17" x14ac:dyDescent="0.25">
      <c r="A31" s="29">
        <v>46203</v>
      </c>
      <c r="B31" t="str">
        <f t="shared" si="0"/>
        <v>Di</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4.1744385725905886E-14</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4.1744385725905886E-14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4.1744385725905886E-14</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4.1744385725905886E-14</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4.1744385725905886E-14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4.1744385725905886E-14</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4.4408920985006262E-15</v>
      </c>
      <c r="F4" s="8">
        <f>März!N9</f>
        <v>0</v>
      </c>
      <c r="G4" s="2">
        <f>März!N13</f>
        <v>0</v>
      </c>
      <c r="H4" s="7">
        <f>März!N17</f>
        <v>17.500000000000004</v>
      </c>
      <c r="I4" s="7"/>
      <c r="J4" s="7">
        <v>0</v>
      </c>
      <c r="Z4" s="2" t="b">
        <v>1</v>
      </c>
    </row>
    <row r="5" spans="1:26" x14ac:dyDescent="0.25">
      <c r="A5" s="1" t="s">
        <v>28</v>
      </c>
      <c r="B5" s="2">
        <v>16</v>
      </c>
      <c r="D5" s="6" t="s">
        <v>12</v>
      </c>
      <c r="E5" s="7">
        <f ca="1">April!N5</f>
        <v>1.5099033134902129E-14</v>
      </c>
      <c r="F5" s="8">
        <f>April!N9</f>
        <v>0</v>
      </c>
      <c r="G5" s="2">
        <f>April!N13</f>
        <v>0</v>
      </c>
      <c r="H5" s="7">
        <f>April!N17</f>
        <v>59.500000000000007</v>
      </c>
      <c r="I5" s="7"/>
      <c r="J5" s="7">
        <v>0</v>
      </c>
      <c r="Z5" s="2" t="b">
        <v>0</v>
      </c>
    </row>
    <row r="6" spans="1:26" x14ac:dyDescent="0.25">
      <c r="D6" s="6" t="s">
        <v>13</v>
      </c>
      <c r="E6" s="7">
        <f ca="1">Mai!N5</f>
        <v>1.0658141036401503E-14</v>
      </c>
      <c r="F6" s="8">
        <f>Mai!N9</f>
        <v>0</v>
      </c>
      <c r="G6" s="2">
        <f>Mai!N13</f>
        <v>0</v>
      </c>
      <c r="H6" s="7">
        <f>Mai!N17</f>
        <v>49.000000000000007</v>
      </c>
      <c r="I6" s="7"/>
      <c r="J6" s="7">
        <v>0</v>
      </c>
      <c r="Z6" s="2" t="b">
        <v>0</v>
      </c>
    </row>
    <row r="7" spans="1:26" x14ac:dyDescent="0.25">
      <c r="A7" s="1" t="s">
        <v>30</v>
      </c>
      <c r="B7" s="2">
        <v>0</v>
      </c>
      <c r="D7" s="6" t="s">
        <v>14</v>
      </c>
      <c r="E7" s="7">
        <f ca="1">Juni!N5</f>
        <v>1.1546319456101628E-14</v>
      </c>
      <c r="F7" s="8">
        <f>Juni!N9</f>
        <v>0</v>
      </c>
      <c r="G7" s="2">
        <f>Juni!N13</f>
        <v>4</v>
      </c>
      <c r="H7" s="7">
        <f ca="1">Juni!N17</f>
        <v>59.500000000000007</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4.1744385725905886E-14</v>
      </c>
      <c r="F15" s="8">
        <f>SUM(F2:F13)</f>
        <v>0</v>
      </c>
      <c r="G15" s="2">
        <f>SUM(G2:G13)</f>
        <v>4</v>
      </c>
      <c r="H15" s="7">
        <f ca="1">SUM(H2:H13)</f>
        <v>185.50000000000003</v>
      </c>
      <c r="I15" s="7"/>
      <c r="J15" s="7">
        <f>SUM(J2:J13)</f>
        <v>0</v>
      </c>
    </row>
    <row r="16" spans="1:26" x14ac:dyDescent="0.25">
      <c r="A16" s="6" t="s">
        <v>9</v>
      </c>
      <c r="B16" s="7">
        <f>Januar!N27</f>
        <v>14</v>
      </c>
    </row>
    <row r="17" spans="1:7" x14ac:dyDescent="0.25">
      <c r="A17" s="6" t="s">
        <v>10</v>
      </c>
      <c r="B17" s="7">
        <f>Februar!N27</f>
        <v>14</v>
      </c>
      <c r="D17" s="4" t="s">
        <v>39</v>
      </c>
      <c r="E17" s="7">
        <f ca="1">SUM(E2:E13)+B9-J15</f>
        <v>4.1744385725905886E-14</v>
      </c>
    </row>
    <row r="18" spans="1:7" x14ac:dyDescent="0.25">
      <c r="A18" s="6" t="s">
        <v>11</v>
      </c>
      <c r="B18" s="7">
        <f>März!N27</f>
        <v>14</v>
      </c>
      <c r="D18" s="9" t="s">
        <v>40</v>
      </c>
      <c r="G18" s="2">
        <f>B5+B7-G15</f>
        <v>12</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2026-07-01T07:35:08Z</dcterms:modified>
</cp:coreProperties>
</file>