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6_Juni\"/>
    </mc:Choice>
  </mc:AlternateContent>
  <xr:revisionPtr revIDLastSave="0" documentId="13_ncr:1_{F41F93A0-8101-4CCC-BF98-940E08ED10DE}" xr6:coauthVersionLast="47" xr6:coauthVersionMax="47" xr10:uidLastSave="{00000000-0000-0000-0000-000000000000}"/>
  <bookViews>
    <workbookView xWindow="10560" yWindow="25812" windowWidth="23256" windowHeight="12456" activeTab="5"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21" i="6"/>
  <c r="I22" i="6"/>
  <c r="I28" i="6"/>
  <c r="I29"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3" i="4"/>
  <c r="I4" i="4"/>
  <c r="I5" i="4"/>
  <c r="I6" i="4"/>
  <c r="I7" i="4"/>
  <c r="I8" i="4"/>
  <c r="I9" i="4"/>
  <c r="I10" i="4"/>
  <c r="I11" i="4"/>
  <c r="I12" i="4"/>
  <c r="I13" i="4"/>
  <c r="I14" i="4"/>
  <c r="I15" i="4"/>
  <c r="I16" i="4"/>
  <c r="I17" i="4"/>
  <c r="I18" i="4"/>
  <c r="I19" i="4"/>
  <c r="I20" i="4"/>
  <c r="I21" i="4"/>
  <c r="I22" i="4"/>
  <c r="I23" i="4"/>
  <c r="I24" i="4"/>
  <c r="I25" i="4"/>
  <c r="I26" i="4"/>
  <c r="I27" i="4"/>
  <c r="I28" i="4"/>
  <c r="I29" i="4"/>
  <c r="I30" i="4"/>
  <c r="I31"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7" i="3"/>
  <c r="H2" i="3"/>
  <c r="H4" i="3"/>
  <c r="H21" i="3"/>
  <c r="H27" i="3"/>
  <c r="H22" i="3"/>
  <c r="H16" i="3"/>
  <c r="H24" i="3"/>
  <c r="H10" i="3"/>
  <c r="H15" i="3"/>
  <c r="H30" i="3"/>
  <c r="H9" i="3"/>
  <c r="H31" i="3"/>
  <c r="H3" i="3"/>
  <c r="H11" i="3"/>
  <c r="H18" i="3"/>
  <c r="H14" i="3"/>
  <c r="H25" i="3"/>
  <c r="H23" i="3"/>
  <c r="H29" i="3"/>
  <c r="H32" i="3"/>
  <c r="H17" i="3"/>
  <c r="H13" i="3"/>
  <c r="H8" i="3"/>
  <c r="H20" i="3"/>
  <c r="H6" i="3"/>
  <c r="H28"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9" i="12"/>
  <c r="H2" i="5"/>
  <c r="H5" i="6"/>
  <c r="H26" i="12"/>
  <c r="H27" i="10"/>
  <c r="H7" i="4"/>
  <c r="H15" i="5"/>
  <c r="H26" i="5"/>
  <c r="H16" i="8"/>
  <c r="H27" i="12"/>
  <c r="H2" i="11"/>
  <c r="H25" i="1"/>
  <c r="H7" i="2"/>
  <c r="H25" i="5"/>
  <c r="H11" i="6"/>
  <c r="H21" i="1"/>
  <c r="H28" i="2"/>
  <c r="H22" i="5"/>
  <c r="H32" i="5"/>
  <c r="H7" i="1"/>
  <c r="H16" i="4"/>
  <c r="H28" i="5"/>
  <c r="H14" i="1"/>
  <c r="H10" i="1"/>
  <c r="H4" i="4"/>
  <c r="H9" i="2"/>
  <c r="H25" i="4"/>
  <c r="H5" i="1"/>
  <c r="H9" i="1"/>
  <c r="H26" i="1"/>
  <c r="H16" i="2"/>
  <c r="H27" i="1"/>
  <c r="H20" i="5"/>
  <c r="H29" i="1"/>
  <c r="H18" i="4"/>
  <c r="H28" i="1"/>
  <c r="H30" i="5"/>
  <c r="H30" i="4"/>
  <c r="H5" i="4"/>
  <c r="H11" i="4"/>
  <c r="H7" i="5"/>
  <c r="H14" i="5"/>
  <c r="H30" i="1"/>
  <c r="H29" i="2"/>
  <c r="H13" i="4"/>
  <c r="H10" i="5"/>
  <c r="H9" i="4"/>
  <c r="H12" i="5"/>
  <c r="H4" i="1"/>
  <c r="H3" i="2"/>
  <c r="H16" i="1"/>
  <c r="H17" i="5"/>
  <c r="H10" i="4"/>
  <c r="H23" i="1"/>
  <c r="H8" i="5"/>
  <c r="H12" i="1"/>
  <c r="H7" i="6"/>
  <c r="H17" i="1"/>
  <c r="H6" i="2"/>
  <c r="H20" i="4"/>
  <c r="H3" i="5"/>
  <c r="H2" i="2"/>
  <c r="H31" i="5"/>
  <c r="H8" i="6"/>
  <c r="H26" i="3"/>
  <c r="H10" i="2"/>
  <c r="H15" i="1"/>
  <c r="H25" i="2"/>
  <c r="H4" i="2"/>
  <c r="H5" i="2"/>
  <c r="H23" i="4"/>
  <c r="H20" i="2"/>
  <c r="H6" i="4"/>
  <c r="H3" i="1"/>
  <c r="H17" i="4"/>
  <c r="H19" i="2"/>
  <c r="H28" i="4"/>
  <c r="H18" i="1"/>
  <c r="H5" i="5"/>
  <c r="H18" i="2"/>
  <c r="H4" i="5"/>
  <c r="H22" i="1"/>
  <c r="H31" i="4"/>
  <c r="H21" i="2"/>
  <c r="H8" i="1"/>
  <c r="H9" i="6"/>
  <c r="H19" i="3"/>
  <c r="H14" i="4"/>
  <c r="H23" i="5"/>
  <c r="H15" i="4"/>
  <c r="H24" i="5"/>
  <c r="H12" i="4"/>
  <c r="H32" i="1"/>
  <c r="H6" i="1"/>
  <c r="H15" i="6"/>
  <c r="H10" i="6"/>
  <c r="H2" i="4"/>
  <c r="H19" i="1"/>
  <c r="H29" i="4"/>
  <c r="H27" i="4"/>
  <c r="H12" i="2"/>
  <c r="H11" i="1"/>
  <c r="H22" i="2"/>
  <c r="H27" i="5"/>
  <c r="H13" i="5"/>
  <c r="H3" i="6"/>
  <c r="H13" i="1"/>
  <c r="H11" i="5"/>
  <c r="H24" i="4"/>
  <c r="H24" i="2"/>
  <c r="H15" i="2"/>
  <c r="H26" i="2"/>
  <c r="H6" i="5"/>
  <c r="H12" i="6"/>
  <c r="H9" i="5"/>
  <c r="H16" i="5"/>
  <c r="H4" i="6"/>
  <c r="H2" i="1"/>
  <c r="H22" i="4"/>
  <c r="H21" i="4"/>
  <c r="H20" i="1"/>
  <c r="H3" i="4"/>
  <c r="H19" i="5"/>
  <c r="H21" i="5"/>
  <c r="H14" i="2"/>
  <c r="H26" i="4"/>
  <c r="H11" i="2"/>
  <c r="H19" i="4"/>
  <c r="H27" i="2"/>
  <c r="H23" i="2"/>
  <c r="H13" i="2"/>
  <c r="H12" i="3"/>
  <c r="H8" i="4"/>
  <c r="H17" i="2"/>
  <c r="H13" i="6"/>
  <c r="H5" i="3"/>
  <c r="H6" i="6"/>
  <c r="H18" i="5"/>
  <c r="H24" i="1"/>
  <c r="H31" i="1"/>
  <c r="H14" i="6"/>
  <c r="H29" i="5"/>
  <c r="H2" i="6"/>
  <c r="H8" i="2"/>
  <c r="H2" i="8"/>
  <c r="H6" i="7"/>
  <c r="H14" i="10"/>
  <c r="H30" i="8"/>
  <c r="H21" i="9"/>
  <c r="H19" i="7"/>
  <c r="H25" i="10"/>
  <c r="H5" i="7"/>
  <c r="H19" i="10"/>
  <c r="H21" i="8"/>
  <c r="H19" i="6"/>
  <c r="H7" i="9"/>
  <c r="H29" i="7"/>
  <c r="H3" i="11"/>
  <c r="H27" i="6"/>
  <c r="H23" i="12"/>
  <c r="H7" i="8"/>
  <c r="H11" i="10"/>
  <c r="H10" i="12"/>
  <c r="H26" i="10"/>
  <c r="H19" i="8"/>
  <c r="H30" i="11"/>
  <c r="H17" i="8"/>
  <c r="H27" i="8"/>
  <c r="H18" i="9"/>
  <c r="H16" i="7"/>
  <c r="H6" i="8"/>
  <c r="H24" i="8"/>
  <c r="H14" i="7"/>
  <c r="H32" i="12"/>
  <c r="H20" i="12"/>
  <c r="H9" i="7"/>
  <c r="H24" i="7"/>
  <c r="H21" i="10"/>
  <c r="H2" i="7"/>
  <c r="H24" i="12"/>
  <c r="H3" i="7"/>
  <c r="H28" i="8"/>
  <c r="H11" i="8"/>
  <c r="H31" i="8"/>
  <c r="H8" i="11"/>
  <c r="H24" i="9"/>
  <c r="H27" i="7"/>
  <c r="H17" i="12"/>
  <c r="H5" i="11"/>
  <c r="H18" i="8"/>
  <c r="H2" i="10"/>
  <c r="H15" i="10"/>
  <c r="H18" i="10"/>
  <c r="H16" i="10"/>
  <c r="H20" i="6"/>
  <c r="H12" i="12"/>
  <c r="H20" i="10"/>
  <c r="H31" i="6"/>
  <c r="H12" i="10"/>
  <c r="H29" i="11"/>
  <c r="H16" i="12"/>
  <c r="H4" i="8"/>
  <c r="H7" i="11"/>
  <c r="H18" i="11"/>
  <c r="H17" i="6"/>
  <c r="H25" i="7"/>
  <c r="H11" i="12"/>
  <c r="H28" i="10"/>
  <c r="H30" i="12"/>
  <c r="H25" i="11"/>
  <c r="H9" i="8"/>
  <c r="H11" i="11"/>
  <c r="H29" i="8"/>
  <c r="H6" i="9"/>
  <c r="H29" i="9"/>
  <c r="H17" i="9"/>
  <c r="H9" i="9"/>
  <c r="H3" i="8"/>
  <c r="H15" i="11"/>
  <c r="H4" i="11"/>
  <c r="H10" i="8"/>
  <c r="H21" i="11"/>
  <c r="H15" i="12"/>
  <c r="H16" i="6"/>
  <c r="H10" i="7"/>
  <c r="H6" i="12"/>
  <c r="H19" i="11"/>
  <c r="H30" i="7"/>
  <c r="H21" i="6"/>
  <c r="H28" i="9"/>
  <c r="H32" i="10"/>
  <c r="H30" i="6"/>
  <c r="H28" i="6"/>
  <c r="H17" i="7"/>
  <c r="H8" i="12"/>
  <c r="H8" i="10"/>
  <c r="H29" i="6"/>
  <c r="H24" i="10"/>
  <c r="H8" i="9"/>
  <c r="H31" i="7"/>
  <c r="H13" i="10"/>
  <c r="H26" i="8"/>
  <c r="H4" i="12"/>
  <c r="H14" i="9"/>
  <c r="H20" i="11"/>
  <c r="H7" i="7"/>
  <c r="H12" i="7"/>
  <c r="H20" i="8"/>
  <c r="H26" i="7"/>
  <c r="H13" i="9"/>
  <c r="H22" i="8"/>
  <c r="H12" i="11"/>
  <c r="H23" i="6"/>
  <c r="H10" i="9"/>
  <c r="H9" i="11"/>
  <c r="H16" i="9"/>
  <c r="H5" i="10"/>
  <c r="H4" i="9"/>
  <c r="H25" i="8"/>
  <c r="H24" i="11"/>
  <c r="H2" i="12"/>
  <c r="H28" i="7"/>
  <c r="H4" i="7"/>
  <c r="H21" i="7"/>
  <c r="H13" i="7"/>
  <c r="H18" i="12"/>
  <c r="H32" i="8"/>
  <c r="H6" i="11"/>
  <c r="H23" i="7"/>
  <c r="H27" i="11"/>
  <c r="H17" i="11"/>
  <c r="H5" i="9"/>
  <c r="H28" i="11"/>
  <c r="H14" i="8"/>
  <c r="H22" i="9"/>
  <c r="H13" i="11"/>
  <c r="H25" i="6"/>
  <c r="H21" i="12"/>
  <c r="H20" i="7"/>
  <c r="H23" i="10"/>
  <c r="H13" i="12"/>
  <c r="H31" i="11"/>
  <c r="H30" i="9"/>
  <c r="H25" i="9"/>
  <c r="H31" i="9"/>
  <c r="H24" i="6"/>
  <c r="H20" i="9"/>
  <c r="H29" i="10"/>
  <c r="H31" i="10"/>
  <c r="H15" i="7"/>
  <c r="H17" i="10"/>
  <c r="H22" i="12"/>
  <c r="H23" i="8"/>
  <c r="H16" i="11"/>
  <c r="H22" i="10"/>
  <c r="H25" i="12"/>
  <c r="H3" i="9"/>
  <c r="H3" i="10"/>
  <c r="H29" i="12"/>
  <c r="H14" i="11"/>
  <c r="H27" i="9"/>
  <c r="H15" i="8"/>
  <c r="H26" i="6"/>
  <c r="H18" i="6"/>
  <c r="H31" i="12"/>
  <c r="H11" i="9"/>
  <c r="H28" i="12"/>
  <c r="H7" i="12"/>
  <c r="H8" i="7"/>
  <c r="H13" i="8"/>
  <c r="H5" i="12"/>
  <c r="H22" i="6"/>
  <c r="H2" i="9"/>
  <c r="H19" i="9"/>
  <c r="H18" i="7"/>
  <c r="H23" i="11"/>
  <c r="H6" i="10"/>
  <c r="H12" i="8"/>
  <c r="H19" i="12"/>
  <c r="H15" i="9"/>
  <c r="H5" i="8"/>
  <c r="H14" i="12"/>
  <c r="H10" i="11"/>
  <c r="H3" i="12"/>
  <c r="H11" i="7"/>
  <c r="H8" i="8"/>
  <c r="H7" i="10"/>
  <c r="H10" i="10"/>
  <c r="H26" i="11"/>
  <c r="H4" i="10"/>
  <c r="H12" i="9"/>
  <c r="H30" i="10"/>
  <c r="H23" i="9"/>
  <c r="H22" i="11"/>
  <c r="H32" i="7"/>
  <c r="H22" i="7"/>
  <c r="H26" i="9"/>
  <c r="H9" i="10"/>
  <c r="I31" i="6" l="1"/>
  <c r="I30" i="6"/>
  <c r="I25" i="6"/>
  <c r="I27" i="6"/>
  <c r="I26" i="6"/>
  <c r="I24" i="6"/>
  <c r="I23" i="6"/>
  <c r="I20" i="6"/>
  <c r="I19" i="6"/>
  <c r="I18" i="6"/>
  <c r="I17" i="6"/>
  <c r="I16" i="6"/>
  <c r="G27" i="1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<sst xmlns="http://schemas.openxmlformats.org/spreadsheetml/2006/main" count="457" uniqueCount="78">
  <si>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</si>
  <si>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</si>
  <si>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</si>
  <si>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</si>
  <si>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</si>
  <si>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</si>
  <si>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</si>
  <si>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</si>
  <si>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</si>
  <si>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</si>
  <si>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</si>
  <si>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</si>
  <si>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</si>
  <si>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</si>
  <si>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</si>
  <si>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</si>
  <si>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</si>
  <si>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</si>
  <si>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</si>
  <si>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</si>
  <si>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</si>
  <si>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</si>
  <si>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</si>
  <si>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</si>
  <si>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</si>
  <si>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</si>
  <si>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</si>
  <si>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</si>
  <si>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</si>
  <si>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</si>
  <si>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</si>
  <si>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</si>
  <si>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</si>
  <si>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</si>
  <si>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</si>
  <si>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</si>
  <si>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</si>
  <si>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</si>
  <si>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</si>
  <si>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</si>
  <si>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</si>
  <si>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</si>
  <si>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</si>
  <si>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</si>
  <si>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</si>
  <si>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</si>
  <si>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</si>
  <si>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</si>
  <si>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</si>
  <si>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</si>
  <si>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</si>
  <si>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</si>
  <si>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</si>
  <si>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</si>
  <si>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</si>
  <si>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</si>
  <si>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</si>
  <si>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</si>
  <si>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</si>
  <si>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</si>
  <si>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</si>
  <si>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</si>
  <si>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</si>
  <si>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</si>
  <si>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</si>
  <si>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</si>
  <si>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</si>
  <si>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</si>
  <si>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</si>
  <si>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</si>
  <si>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</si>
  <si>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</si>
  <si>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Aidlingen</t>
  </si>
  <si>
    <t>Wien</t>
  </si>
  <si>
    <t>Vorschuß € 1010,00</t>
  </si>
  <si>
    <t>Kranprüfung € 38,50</t>
  </si>
  <si>
    <t>Gyula Szabo</t>
  </si>
  <si>
    <t>Bauhelm € 80,00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</si>
</sst>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5">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9" fillId="0" borderId="0" xfId="0" applyFont="1" applyProtection="1">
      <protection locked="0"/>
    </xf>
    <xf numFmtId="0" fontId="3" fillId="3" borderId="0" xfId="0" applyFont="1" applyFill="1" applyProtection="1">
      <protection locked="0"/>
    </xf>
    <xf numFmtId="0" fontId="1" fillId="3" borderId="0" xfId="0" applyFont="1" applyFill="1"/>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2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C7" sqref="C7"/>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Gyula Szabo</v>
      </c>
      <c r="N3" s="43"/>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C7" s="2" t="s">
        <v>65</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3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3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12</v>
      </c>
      <c r="O15" s="35"/>
      <c r="Q15" s="7"/>
    </row>
    <row r="16" spans="1:21" x14ac:dyDescent="0.3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3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3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3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3" t="str">
        <f>Gesamt!A3</f>
        <v>Gyula Szabo</v>
      </c>
      <c r="N3" s="43"/>
      <c r="O3" s="35"/>
      <c r="Q3" s="7"/>
    </row>
    <row r="4" spans="1:17" x14ac:dyDescent="0.3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3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12</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Gyula Szabo</v>
      </c>
      <c r="N3" s="43"/>
      <c r="O3" s="35"/>
      <c r="Q3" s="7"/>
    </row>
    <row r="4" spans="1:17" x14ac:dyDescent="0.35">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46085</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46087</v>
      </c>
      <c r="B7" t="str">
        <f t="shared" si="0"/>
        <v>Fr</v>
      </c>
      <c r="G7" s="27">
        <f t="shared" si="1"/>
        <v>0</v>
      </c>
      <c r="H7" s="27">
        <f ca="1">IF(Q7&lt;&gt;"",Q7,IF(OR(C7="Feiertag",A7&lt;Gesamt!$B$11,A7&gt;Gesamt!$B$13,),0,INDIRECT("N"&amp;WEEKDAY(A7,2)+19)))</f>
        <v>0</v>
      </c>
      <c r="I7" s="27">
        <f t="shared" si="2"/>
        <v>0</v>
      </c>
      <c r="J7" s="7"/>
      <c r="K7" s="39"/>
      <c r="L7" s="39"/>
      <c r="M7" s="1" t="s">
        <v>59</v>
      </c>
      <c r="N7" s="27">
        <f>Gesamt!B9+SUM(Gesamt!E2:E4)-SUM(Gesamt!J2:J4)</f>
        <v>0</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35">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12</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46105</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46106</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46107</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46111</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35">
      <c r="A32" s="29">
        <v>46112</v>
      </c>
      <c r="B32" t="str">
        <f t="shared" si="0"/>
        <v>Di</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C11" sqref="C11"/>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3" t="str">
        <f>Gesamt!A3</f>
        <v>Gyula Szabo</v>
      </c>
      <c r="N3" s="43"/>
      <c r="O3" s="35"/>
      <c r="Q3" s="7"/>
    </row>
    <row r="4" spans="1:17" x14ac:dyDescent="0.35">
      <c r="A4" s="29">
        <v>46115</v>
      </c>
      <c r="B4" t="str">
        <f t="shared" si="0"/>
        <v>Fr</v>
      </c>
      <c r="G4" s="27">
        <f t="shared" si="1"/>
        <v>0</v>
      </c>
      <c r="H4" s="27">
        <f ca="1">IF(Q4&lt;&gt;"",Q4,IF(OR(C4="Feiertag",A4&lt;Gesamt!$B$11,A4&gt;Gesamt!$B$13,),0,INDIRECT("N"&amp;WEEKDAY(A4,2)+19)))</f>
        <v>0</v>
      </c>
      <c r="I4" s="27">
        <f t="shared" si="2"/>
        <v>0</v>
      </c>
      <c r="J4" s="7"/>
      <c r="K4" s="39"/>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c r="K7" s="39"/>
      <c r="L7" s="39"/>
      <c r="M7" s="1" t="s">
        <v>59</v>
      </c>
      <c r="N7" s="27">
        <f>Gesamt!B9+SUM(Gesamt!E2:E5)-SUM(Gesamt!J2:J5)</f>
        <v>0</v>
      </c>
      <c r="O7" s="35"/>
      <c r="Q7" s="7"/>
    </row>
    <row r="8" spans="1:17" x14ac:dyDescent="0.35">
      <c r="A8" s="29">
        <v>46119</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35">
      <c r="A9" s="29">
        <v>46120</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46121</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46125</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46126</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Gesamt!B5+Gesamt!B7-SUM(Gesamt!G2:G5)</f>
        <v>12</v>
      </c>
      <c r="O15" s="35"/>
      <c r="Q15" s="7"/>
    </row>
    <row r="16" spans="1:17" x14ac:dyDescent="0.35">
      <c r="A16" s="29">
        <v>46127</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35">
      <c r="A17" s="29">
        <v>46128</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46132</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46133</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46134</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46135</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46136</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46139</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35">
      <c r="A29" s="29">
        <v>46140</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35">
      <c r="A30" s="29">
        <v>46141</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35">
      <c r="A31" s="29">
        <v>46142</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G37" sqref="G37"/>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Gyula Szabo</v>
      </c>
      <c r="N3" s="43"/>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46147</v>
      </c>
      <c r="B6" t="str">
        <f t="shared" si="0"/>
        <v>Di</v>
      </c>
      <c r="G6" s="27">
        <f t="shared" si="1"/>
        <v>0</v>
      </c>
      <c r="H6" s="27">
        <f ca="1">IF(Q6&lt;&gt;"",Q6,IF(OR(C6="Feiertag",A6&lt;Gesamt!$B$11,A6&gt;Gesamt!$B$13,),0,INDIRECT("N"&amp;WEEKDAY(A6,2)+19)))</f>
        <v>0</v>
      </c>
      <c r="I6" s="27">
        <f t="shared" si="2"/>
        <v>0</v>
      </c>
      <c r="J6" s="7"/>
      <c r="K6" s="39"/>
      <c r="L6" s="39"/>
      <c r="M6" s="25"/>
      <c r="O6" s="35"/>
      <c r="Q6" s="7"/>
    </row>
    <row r="7" spans="1:17" x14ac:dyDescent="0.35">
      <c r="A7" s="29">
        <v>46148</v>
      </c>
      <c r="B7" t="str">
        <f t="shared" si="0"/>
        <v>Mi</v>
      </c>
      <c r="G7" s="27">
        <f t="shared" si="1"/>
        <v>0</v>
      </c>
      <c r="H7" s="27">
        <f ca="1">IF(Q7&lt;&gt;"",Q7,IF(OR(C7="Feiertag",A7&lt;Gesamt!$B$11,A7&gt;Gesamt!$B$13,),0,INDIRECT("N"&amp;WEEKDAY(A7,2)+19)))</f>
        <v>0</v>
      </c>
      <c r="I7" s="27">
        <f t="shared" si="2"/>
        <v>0</v>
      </c>
      <c r="J7" s="7"/>
      <c r="K7" s="39"/>
      <c r="L7" s="39"/>
      <c r="M7" s="1" t="s">
        <v>59</v>
      </c>
      <c r="N7" s="27">
        <f>Gesamt!B9+SUM(Gesamt!E2:E6)-SUM(Gesamt!J2:J6)</f>
        <v>0</v>
      </c>
      <c r="O7" s="35"/>
      <c r="Q7" s="7"/>
    </row>
    <row r="8" spans="1:17" x14ac:dyDescent="0.35">
      <c r="A8" s="29">
        <v>46149</v>
      </c>
      <c r="B8" t="str">
        <f t="shared" si="0"/>
        <v>Do</v>
      </c>
      <c r="G8" s="27">
        <f t="shared" si="1"/>
        <v>0</v>
      </c>
      <c r="H8" s="27">
        <f ca="1">IF(Q8&lt;&gt;"",Q8,IF(OR(C8="Feiertag",A8&lt;Gesamt!$B$11,A8&gt;Gesamt!$B$13,),0,INDIRECT("N"&amp;WEEKDAY(A8,2)+19)))</f>
        <v>0</v>
      </c>
      <c r="I8" s="27">
        <f t="shared" si="2"/>
        <v>0</v>
      </c>
      <c r="J8" s="7"/>
      <c r="K8" s="39"/>
      <c r="L8" s="39"/>
      <c r="M8" s="25"/>
      <c r="O8" s="35"/>
      <c r="Q8" s="7"/>
    </row>
    <row r="9" spans="1:17" x14ac:dyDescent="0.35">
      <c r="A9" s="29">
        <v>46150</v>
      </c>
      <c r="B9" t="str">
        <f t="shared" si="0"/>
        <v>Fr</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46154</v>
      </c>
      <c r="B13" t="str">
        <f t="shared" si="0"/>
        <v>Di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46155</v>
      </c>
      <c r="B14" t="str">
        <f t="shared" si="0"/>
        <v>Mi</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12</v>
      </c>
      <c r="O15" s="35"/>
      <c r="Q15" s="7"/>
    </row>
    <row r="16" spans="1:17" x14ac:dyDescent="0.35">
      <c r="A16" s="29">
        <v>46157</v>
      </c>
      <c r="B16" t="str">
        <f t="shared" si="0"/>
        <v>Fr</v>
      </c>
      <c r="G16" s="27">
        <f t="shared" si="1"/>
        <v>0</v>
      </c>
      <c r="H16" s="27">
        <f ca="1">IF(Q16&lt;&gt;"",Q16,IF(OR(C16="Feiertag",A16&lt;Gesamt!$B$11,A16&gt;Gesamt!$B$13,),0,INDIRECT("N"&amp;WEEKDAY(A16,2)+19)))</f>
        <v>0</v>
      </c>
      <c r="I16" s="27">
        <f t="shared" si="2"/>
        <v>0</v>
      </c>
      <c r="J16" s="7"/>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46161</v>
      </c>
      <c r="B20" t="str">
        <f t="shared" si="0"/>
        <v>Di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46162</v>
      </c>
      <c r="B21" t="str">
        <f t="shared" si="0"/>
        <v>Mi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46163</v>
      </c>
      <c r="B22" t="str">
        <f t="shared" si="0"/>
        <v>Do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46164</v>
      </c>
      <c r="B23" t="str">
        <f t="shared" si="0"/>
        <v>Fr</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46169</v>
      </c>
      <c r="B28" t="str">
        <f t="shared" si="0"/>
        <v>Mi</v>
      </c>
      <c r="G28" s="27">
        <f t="shared" si="1"/>
        <v>0</v>
      </c>
      <c r="H28" s="27">
        <f ca="1">IF(Q28&lt;&gt;"",Q28,IF(OR(C28="Feiertag",A28&lt;Gesamt!$B$11,A28&gt;Gesamt!$B$13,),0,INDIRECT("N"&amp;WEEKDAY(A28,2)+19)))</f>
        <v>0</v>
      </c>
      <c r="I28" s="27">
        <f t="shared" si="2"/>
        <v>0</v>
      </c>
      <c r="J28" s="7"/>
      <c r="K28" s="39"/>
      <c r="L28" s="39"/>
      <c r="O28" s="35"/>
      <c r="Q28" s="7"/>
    </row>
    <row r="29" spans="1:17" x14ac:dyDescent="0.35">
      <c r="A29" s="29">
        <v>46170</v>
      </c>
      <c r="B29" t="str">
        <f t="shared" si="0"/>
        <v>Do</v>
      </c>
      <c r="G29" s="27">
        <f t="shared" si="1"/>
        <v>0</v>
      </c>
      <c r="H29" s="27">
        <f ca="1">IF(Q29&lt;&gt;"",Q29,IF(OR(C29="Feiertag",A29&lt;Gesamt!$B$11,A29&gt;Gesamt!$B$13,),0,INDIRECT("N"&amp;WEEKDAY(A29,2)+19)))</f>
        <v>0</v>
      </c>
      <c r="I29" s="27">
        <f t="shared" si="2"/>
        <v>0</v>
      </c>
      <c r="J29" s="7"/>
      <c r="K29" s="39"/>
      <c r="L29" s="39"/>
      <c r="O29" s="35"/>
      <c r="Q29" s="7"/>
    </row>
    <row r="30" spans="1:17" x14ac:dyDescent="0.35">
      <c r="A30" s="29">
        <v>46171</v>
      </c>
      <c r="B30" t="str">
        <f t="shared" si="0"/>
        <v>Fr</v>
      </c>
      <c r="G30" s="27">
        <f t="shared" si="1"/>
        <v>0</v>
      </c>
      <c r="H30" s="27">
        <f ca="1">IF(Q30&lt;&gt;"",Q30,IF(OR(C30="Feiertag",A30&lt;Gesamt!$B$11,A30&gt;Gesamt!$B$13,),0,INDIRECT("N"&amp;WEEKDAY(A30,2)+19)))</f>
        <v>0</v>
      </c>
      <c r="I30" s="27">
        <f t="shared" si="2"/>
        <v>0</v>
      </c>
      <c r="J30" s="7"/>
      <c r="K30" s="39"/>
      <c r="L30" s="39"/>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abSelected="1" topLeftCell="A4" zoomScale="85" zoomScaleNormal="85" workbookViewId="0">
      <selection activeCell="N32" sqref="N32"/>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3" t="str">
        <f>Gesamt!A3</f>
        <v>Gyula Szabo</v>
      </c>
      <c r="N3" s="43"/>
      <c r="O3" s="35"/>
      <c r="Q3" s="7"/>
    </row>
    <row r="4" spans="1:17" x14ac:dyDescent="0.35">
      <c r="A4" s="29">
        <v>46176</v>
      </c>
      <c r="B4" t="str">
        <f t="shared" si="0"/>
        <v>Mi</v>
      </c>
      <c r="G4" s="27">
        <f t="shared" si="1"/>
        <v>0</v>
      </c>
      <c r="H4" s="27">
        <f ca="1">IF(Q4&lt;&gt;"",Q4,IF(OR(C4="Feiertag",A4&lt;Gesamt!$B$11,A4&gt;Gesamt!$B$13,),0,INDIRECT("N"&amp;WEEKDAY(A4,2)+19)))</f>
        <v>0</v>
      </c>
      <c r="I4" s="27">
        <f t="shared" si="2"/>
        <v>0</v>
      </c>
      <c r="J4" s="7"/>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 ca="1">SUM(I2:I32)</f>
        <v>-1.7763568394002505E-14</v>
      </c>
      <c r="O5" s="35"/>
      <c r="Q5" s="7"/>
    </row>
    <row r="6" spans="1:17" x14ac:dyDescent="0.35">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-1.7763568394002505E-14</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46182</v>
      </c>
      <c r="B10" t="str">
        <f t="shared" si="0"/>
        <v>Di</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46183</v>
      </c>
      <c r="B11" t="str">
        <f t="shared" si="0"/>
        <v>Mi</v>
      </c>
      <c r="G11" s="27">
        <f t="shared" si="1"/>
        <v>0</v>
      </c>
      <c r="H11" s="27">
        <f ca="1">IF(Q11&lt;&gt;"",Q11,IF(OR(C11="Feiertag",A11&lt;Gesamt!$B$11,A11&gt;Gesamt!$B$13,),0,INDIRECT("N"&amp;WEEKDAY(A11,2)+19)))</f>
        <v>0</v>
      </c>
      <c r="I11" s="27">
        <f t="shared" si="2"/>
        <v>0</v>
      </c>
      <c r="J11" s="7"/>
      <c r="K11" s="39"/>
      <c r="L11" s="39"/>
      <c r="M11" s="1" t="s">
        <v>57</v>
      </c>
      <c r="N11" s="28">
        <f>SUM(Gesamt!F2:F7)</f>
        <v>0</v>
      </c>
      <c r="O11" s="35"/>
      <c r="Q11" s="7"/>
    </row>
    <row r="12" spans="1:17" x14ac:dyDescent="0.35">
      <c r="A12" s="29">
        <v>46184</v>
      </c>
      <c r="B12" t="str">
        <f t="shared" si="0"/>
        <v>Do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46185</v>
      </c>
      <c r="B13" t="str">
        <f t="shared" si="0"/>
        <v>Fr</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12</v>
      </c>
      <c r="O15" s="35"/>
      <c r="Q15" s="7"/>
    </row>
    <row r="16" spans="1:17" x14ac:dyDescent="0.35">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v>27.9</v>
      </c>
      <c r="O16" s="35"/>
      <c r="Q16" s="7"/>
    </row>
    <row r="17" spans="1:17" x14ac:dyDescent="0.35">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27.9</v>
      </c>
      <c r="M17" s="1" t="s">
        <v>50</v>
      </c>
      <c r="N17" s="27">
        <f>SUM(G2:G32)</f>
        <v>92.999999999999986</v>
      </c>
      <c r="O17" s="35"/>
      <c r="Q17" s="7"/>
    </row>
    <row r="18" spans="1:17" x14ac:dyDescent="0.35">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v>27.9</v>
      </c>
      <c r="O18" s="35"/>
      <c r="Q18" s="7"/>
    </row>
    <row r="19" spans="1:17" x14ac:dyDescent="0.35">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27.9</v>
      </c>
      <c r="M19" s="13" t="s">
        <v>6</v>
      </c>
      <c r="O19" s="35"/>
      <c r="Q19" s="7"/>
    </row>
    <row r="20" spans="1:17" x14ac:dyDescent="0.35">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72</v>
      </c>
      <c r="K20" s="39">
        <v>30</v>
      </c>
      <c r="L20" s="39">
        <v>27.9</v>
      </c>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t="s">
        <v>72</v>
      </c>
      <c r="K21" s="39">
        <v>30</v>
      </c>
      <c r="L21" s="39">
        <v>27.9</v>
      </c>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t="s">
        <v>72</v>
      </c>
      <c r="K22" s="39">
        <v>30</v>
      </c>
      <c r="L22" s="39">
        <v>27.9</v>
      </c>
      <c r="M22" s="6" t="s">
        <v>45</v>
      </c>
      <c r="N22" s="7">
        <f>Gesamt!C32</f>
        <v>8</v>
      </c>
      <c r="O22" s="35"/>
      <c r="Q22" s="7"/>
    </row>
    <row r="23" spans="1:17" x14ac:dyDescent="0.35">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c r="M23" s="6" t="s">
        <v>46</v>
      </c>
      <c r="N23" s="7">
        <f>Gesamt!C33</f>
        <v>8</v>
      </c>
      <c r="O23" s="35"/>
      <c r="Q23" s="7"/>
    </row>
    <row r="24" spans="1:17" x14ac:dyDescent="0.35">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c r="M24" s="6" t="s">
        <v>47</v>
      </c>
      <c r="N24" s="7">
        <f>Gesamt!C34</f>
        <v>6.5</v>
      </c>
      <c r="O24" s="35"/>
      <c r="Q24" s="7"/>
    </row>
    <row r="25" spans="1:17" x14ac:dyDescent="0.35">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c r="M25" s="6" t="s">
        <v>48</v>
      </c>
      <c r="N25" s="7">
        <f>Gesamt!C35</f>
        <v>0</v>
      </c>
      <c r="O25" s="35"/>
      <c r="Q25" s="7"/>
    </row>
    <row r="26" spans="1:17" x14ac:dyDescent="0.35">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c r="M26" s="6" t="s">
        <v>49</v>
      </c>
      <c r="N26" s="7">
        <f>Gesamt!C36</f>
        <v>0</v>
      </c>
      <c r="O26" s="35"/>
      <c r="Q26" s="7"/>
    </row>
    <row r="27" spans="1:17" x14ac:dyDescent="0.35">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73</v>
      </c>
      <c r="K27" s="39">
        <v>30</v>
      </c>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t="s">
        <v>73</v>
      </c>
      <c r="K28" s="39">
        <v>30</v>
      </c>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t="s">
        <v>73</v>
      </c>
      <c r="K29" s="39">
        <v>30</v>
      </c>
      <c r="L29" s="39"/>
      <c r="O29" s="35"/>
      <c r="Q29" s="7"/>
    </row>
    <row r="30" spans="1:17" x14ac:dyDescent="0.35">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c r="M30" s="41" t="s">
        <v>74</v>
      </c>
      <c r="O30" s="35"/>
      <c r="Q30" s="7"/>
    </row>
    <row r="31" spans="1:17" x14ac:dyDescent="0.35">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c r="M31" s="41" t="s">
        <v>75</v>
      </c>
      <c r="O31" s="35"/>
      <c r="Q31" s="7"/>
    </row>
    <row r="32" spans="1:17" x14ac:dyDescent="0.35">
      <c r="A32" s="23"/>
      <c r="H32" s="7"/>
      <c r="I32" s="7"/>
      <c r="J32" s="7"/>
      <c r="K32" s="39"/>
      <c r="L32" s="39"/>
      <c r="M32" s="41" t="s">
        <v>77</v>
      </c>
      <c r="Q32" s="7"/>
    </row>
    <row r="33" spans="10:12" x14ac:dyDescent="0.35">
      <c r="J33" s="2" t="s">
        <v>68</v>
      </c>
      <c r="K33" s="39">
        <f>SUM(K2:K32)</f>
        <v>480</v>
      </c>
      <c r="L33" s="39">
        <f>SUM(L2:L32)</f>
        <v>195.3</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3" t="str">
        <f>Gesamt!A3</f>
        <v>Gyula Szabo</v>
      </c>
      <c r="N3" s="43"/>
      <c r="O3" s="35"/>
      <c r="Q3" s="7"/>
    </row>
    <row r="4" spans="1:17" x14ac:dyDescent="0.35">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-1.7763568394002505E-14</v>
      </c>
      <c r="O7" s="35"/>
      <c r="Q7" s="7"/>
    </row>
    <row r="8" spans="1:17" x14ac:dyDescent="0.35">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12</v>
      </c>
      <c r="O15" s="35"/>
      <c r="Q15" s="7"/>
    </row>
    <row r="16" spans="1:17" x14ac:dyDescent="0.35">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topLeftCell="A10" zoomScaleNormal="100" workbookViewId="0">
      <selection activeCell="C16" sqref="C1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Gyula Szabo</v>
      </c>
      <c r="N3" s="43"/>
      <c r="O3" s="35"/>
      <c r="Q3" s="7"/>
    </row>
    <row r="4" spans="1:17" x14ac:dyDescent="0.3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-1.7763568394002505E-14</v>
      </c>
      <c r="O7" s="35"/>
      <c r="Q7" s="7"/>
    </row>
    <row r="8" spans="1:17" x14ac:dyDescent="0.3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12</v>
      </c>
      <c r="O15" s="35"/>
      <c r="Q15" s="7"/>
    </row>
    <row r="16" spans="1:17" x14ac:dyDescent="0.35">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3" t="str">
        <f>Gesamt!A3</f>
        <v>Gyula Szabo</v>
      </c>
      <c r="N3" s="43"/>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-1.7763568394002505E-14</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12</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7"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3" t="str">
        <f>Gesamt!A3</f>
        <v>Gyula Szabo</v>
      </c>
      <c r="N3" s="43"/>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-1.7763568394002505E-14</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12</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2" sqref="C2"/>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3" t="str">
        <f>Gesamt!A3</f>
        <v>Gyula Szabo</v>
      </c>
      <c r="N3" s="43"/>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-1.7763568394002505E-14</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12</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E20" sqref="E20"/>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3" t="str">
        <f>Gesamt!A3</f>
        <v>Gyula Szabo</v>
      </c>
      <c r="N3" s="43"/>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-1.7763568394002505E-14</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12</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topLeftCell="A15" zoomScaleNormal="100" workbookViewId="0">
      <selection activeCell="A3" sqref="A3:B3"/>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Januar!N5</f>
        <v>0</v>
      </c>
      <c r="F2" s="8">
        <f>Januar!N9</f>
        <v>0</v>
      </c>
      <c r="G2" s="2">
        <f>Januar!N13</f>
        <v>0</v>
      </c>
      <c r="H2" s="7">
        <f>Januar!N17</f>
        <v>0</v>
      </c>
      <c r="I2" s="7"/>
      <c r="J2" s="7">
        <v>0</v>
      </c>
      <c r="Z2" s="2" t="b">
        <v>1</v>
      </c>
    </row>
    <row r="3" spans="1:26" ht="15" customHeight="1" x14ac:dyDescent="0.35">
      <c r="A3" s="42" t="s">
        <v>76</v>
      </c>
      <c r="B3" s="42"/>
      <c r="D3" s="6" t="s">
        <v>10</v>
      </c>
      <c r="E3" s="7">
        <f>Februar!N5</f>
        <v>0</v>
      </c>
      <c r="F3" s="8">
        <f>Februar!N9</f>
        <v>0</v>
      </c>
      <c r="G3" s="2">
        <f>Februar!N13</f>
        <v>0</v>
      </c>
      <c r="H3" s="7">
        <f>Februar!N17</f>
        <v>0</v>
      </c>
      <c r="I3" s="7"/>
      <c r="J3" s="7">
        <v>0</v>
      </c>
      <c r="Z3" s="2" t="b">
        <v>1</v>
      </c>
    </row>
    <row r="4" spans="1:26" x14ac:dyDescent="0.35">
      <c r="D4" s="6" t="s">
        <v>11</v>
      </c>
      <c r="E4" s="7">
        <f>März!N5</f>
        <v>0</v>
      </c>
      <c r="F4" s="8">
        <f>März!N9</f>
        <v>0</v>
      </c>
      <c r="G4" s="2">
        <f>März!N13</f>
        <v>0</v>
      </c>
      <c r="H4" s="7">
        <f>März!N17</f>
        <v>0</v>
      </c>
      <c r="I4" s="7"/>
      <c r="J4" s="7">
        <v>0</v>
      </c>
      <c r="Z4" s="2" t="b">
        <v>1</v>
      </c>
    </row>
    <row r="5" spans="1:26" x14ac:dyDescent="0.35">
      <c r="A5" s="1" t="s">
        <v>28</v>
      </c>
      <c r="B5" s="2">
        <v>12</v>
      </c>
      <c r="D5" s="6" t="s">
        <v>12</v>
      </c>
      <c r="E5" s="7">
        <f>April!N5</f>
        <v>0</v>
      </c>
      <c r="F5" s="8">
        <f>April!N9</f>
        <v>0</v>
      </c>
      <c r="G5" s="2">
        <f>April!N13</f>
        <v>0</v>
      </c>
      <c r="H5" s="7">
        <f>April!N17</f>
        <v>0</v>
      </c>
      <c r="I5" s="7"/>
      <c r="J5" s="7">
        <v>0</v>
      </c>
      <c r="Z5" s="2" t="b">
        <v>1</v>
      </c>
    </row>
    <row r="6" spans="1:26" x14ac:dyDescent="0.35">
      <c r="D6" s="6" t="s">
        <v>13</v>
      </c>
      <c r="E6" s="7">
        <f>Mai!N5</f>
        <v>0</v>
      </c>
      <c r="F6" s="8">
        <f>Mai!N9</f>
        <v>0</v>
      </c>
      <c r="G6" s="2">
        <f>Mai!N13</f>
        <v>0</v>
      </c>
      <c r="H6" s="7">
        <f>Mai!N17</f>
        <v>0</v>
      </c>
      <c r="I6" s="7"/>
      <c r="J6" s="7">
        <v>0</v>
      </c>
      <c r="Z6" s="2" t="b">
        <v>0</v>
      </c>
    </row>
    <row r="7" spans="1:26" x14ac:dyDescent="0.35">
      <c r="A7" s="1" t="s">
        <v>30</v>
      </c>
      <c r="B7" s="2">
        <v>0</v>
      </c>
      <c r="D7" s="6" t="s">
        <v>14</v>
      </c>
      <c r="E7" s="7">
        <f ca="1">Juni!N5</f>
        <v>-1.7763568394002505E-14</v>
      </c>
      <c r="F7" s="8">
        <f>Juni!N9</f>
        <v>0</v>
      </c>
      <c r="G7" s="2">
        <f>Juni!N13</f>
        <v>0</v>
      </c>
      <c r="H7" s="7">
        <f>Juni!N17</f>
        <v>92.999999999999986</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46188</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-1.7763568394002505E-14</v>
      </c>
      <c r="F15" s="8">
        <f>SUM(F2:F13)</f>
        <v>0</v>
      </c>
      <c r="G15" s="2">
        <f>SUM(G2:G13)</f>
        <v>0</v>
      </c>
      <c r="H15" s="7">
        <f>SUM(H2:H13)</f>
        <v>92.999999999999986</v>
      </c>
      <c r="I15" s="7"/>
      <c r="J15" s="7">
        <f>SUM(J2:J13)</f>
        <v>0</v>
      </c>
    </row>
    <row r="16" spans="1:26" x14ac:dyDescent="0.35">
      <c r="A16" s="6" t="s">
        <v>9</v>
      </c>
      <c r="B16" s="7">
        <f>Januar!N27</f>
        <v>38.5</v>
      </c>
    </row>
    <row r="17" spans="1:7" x14ac:dyDescent="0.35">
      <c r="A17" s="6" t="s">
        <v>10</v>
      </c>
      <c r="B17" s="7">
        <f>Februar!N27</f>
        <v>38.5</v>
      </c>
      <c r="D17" s="4" t="s">
        <v>39</v>
      </c>
      <c r="E17" s="7">
        <f ca="1">SUM(E2:E13)+B9-J15</f>
        <v>-1.7763568394002505E-14</v>
      </c>
    </row>
    <row r="18" spans="1:7" x14ac:dyDescent="0.35">
      <c r="A18" s="6" t="s">
        <v>11</v>
      </c>
      <c r="B18" s="7">
        <f>März!N27</f>
        <v>38.5</v>
      </c>
      <c r="D18" s="9" t="s">
        <v>40</v>
      </c>
      <c r="G18" s="2">
        <f>B5+B7-G15</f>
        <v>12</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4" t="s">
        <v>55</v>
      </c>
    </row>
    <row r="24" spans="19:20" x14ac:dyDescent="0.35">
      <c r="S24" s="44"/>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2026-07-09T11:33:06Z</dcterms:modified>
</cp:coreProperties>
</file>