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C0ED3F45-45B1-1747-B334-518DBA972819}" xr6:coauthVersionLast="47" xr6:coauthVersionMax="47" xr10:uidLastSave="{00000000-0000-0000-0000-000000000000}"/>
  <bookViews>
    <workbookView xWindow="2460" yWindow="600" windowWidth="27080" windowHeight="2100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18" i="3"/>
  <c r="H15" i="3"/>
  <c r="H21" i="3"/>
  <c r="H27" i="3"/>
  <c r="H16" i="3"/>
  <c r="H28" i="3"/>
  <c r="H31" i="3"/>
  <c r="H29" i="3"/>
  <c r="H17" i="3"/>
  <c r="H23" i="3"/>
  <c r="H22" i="3"/>
  <c r="H13" i="3"/>
  <c r="H30" i="3"/>
  <c r="H20" i="3"/>
  <c r="H24" i="3"/>
  <c r="H25" i="3"/>
  <c r="H14" i="3"/>
  <c r="H32"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9" i="7"/>
  <c r="H22" i="8"/>
  <c r="H4" i="6"/>
  <c r="H5" i="9"/>
  <c r="H20" i="11"/>
  <c r="H28" i="11"/>
  <c r="H25" i="11"/>
  <c r="H4" i="1"/>
  <c r="H23" i="12"/>
  <c r="H18" i="9"/>
  <c r="H11" i="7"/>
  <c r="H22" i="9"/>
  <c r="H23" i="2"/>
  <c r="H21" i="12"/>
  <c r="H13" i="5"/>
  <c r="H23" i="8"/>
  <c r="H19" i="3"/>
  <c r="H12" i="7"/>
  <c r="H24" i="2"/>
  <c r="H29" i="9"/>
  <c r="H11" i="5"/>
  <c r="H14" i="2"/>
  <c r="H7" i="7"/>
  <c r="H19" i="8"/>
  <c r="H29" i="4"/>
  <c r="H22" i="7"/>
  <c r="H7" i="8"/>
  <c r="H28" i="6"/>
  <c r="H14" i="5"/>
  <c r="H15" i="7"/>
  <c r="H30" i="9"/>
  <c r="H4" i="2"/>
  <c r="H5" i="11"/>
  <c r="H9" i="4"/>
  <c r="H9" i="9"/>
  <c r="H31" i="1"/>
  <c r="H19" i="1"/>
  <c r="H20" i="8"/>
  <c r="H15" i="4"/>
  <c r="H7" i="2"/>
  <c r="H10" i="11"/>
  <c r="H12" i="11"/>
  <c r="H15" i="6"/>
  <c r="H14" i="9"/>
  <c r="H10" i="1"/>
  <c r="H14" i="6"/>
  <c r="H23" i="6"/>
  <c r="H4" i="7"/>
  <c r="H18" i="5"/>
  <c r="H28" i="1"/>
  <c r="H31" i="12"/>
  <c r="H30" i="11"/>
  <c r="H16" i="4"/>
  <c r="H16" i="7"/>
  <c r="H25" i="2"/>
  <c r="H20" i="12"/>
  <c r="H28" i="2"/>
  <c r="H28" i="7"/>
  <c r="H8" i="4"/>
  <c r="H10" i="4"/>
  <c r="H29" i="12"/>
  <c r="H19" i="4"/>
  <c r="H17" i="5"/>
  <c r="H14" i="8"/>
  <c r="H12" i="8"/>
  <c r="H16" i="9"/>
  <c r="H30" i="6"/>
  <c r="H9" i="1"/>
  <c r="H11" i="4"/>
  <c r="H31" i="7"/>
  <c r="H7" i="11"/>
  <c r="H14" i="10"/>
  <c r="H21" i="9"/>
  <c r="H6" i="6"/>
  <c r="H28" i="9"/>
  <c r="H16" i="6"/>
  <c r="H3" i="8"/>
  <c r="H6" i="8"/>
  <c r="H16" i="5"/>
  <c r="H3" i="10"/>
  <c r="H5" i="12"/>
  <c r="H28" i="5"/>
  <c r="H20" i="6"/>
  <c r="H18" i="12"/>
  <c r="H17" i="11"/>
  <c r="H16" i="12"/>
  <c r="H16" i="2"/>
  <c r="H6" i="11"/>
  <c r="H26" i="2"/>
  <c r="H26" i="3"/>
  <c r="H8" i="8"/>
  <c r="H22" i="12"/>
  <c r="H2" i="4"/>
  <c r="H27" i="12"/>
  <c r="H3" i="12"/>
  <c r="H22" i="4"/>
  <c r="H27" i="7"/>
  <c r="H2" i="1"/>
  <c r="H12" i="4"/>
  <c r="H19" i="12"/>
  <c r="H17" i="12"/>
  <c r="H18" i="8"/>
  <c r="H3" i="7"/>
  <c r="H5" i="10"/>
  <c r="H18" i="2"/>
  <c r="H29" i="1"/>
  <c r="H32" i="7"/>
  <c r="H28" i="10"/>
  <c r="H10" i="8"/>
  <c r="H24" i="4"/>
  <c r="H24" i="9"/>
  <c r="H31" i="10"/>
  <c r="H29" i="11"/>
  <c r="H3" i="4"/>
  <c r="H12" i="1"/>
  <c r="H2" i="9"/>
  <c r="H9" i="10"/>
  <c r="H16" i="8"/>
  <c r="H10" i="6"/>
  <c r="H31" i="8"/>
  <c r="H26" i="6"/>
  <c r="H24" i="6"/>
  <c r="H14" i="4"/>
  <c r="H9" i="6"/>
  <c r="H21" i="4"/>
  <c r="H26" i="4"/>
  <c r="H21" i="11"/>
  <c r="H19" i="6"/>
  <c r="H13" i="2"/>
  <c r="H6" i="5"/>
  <c r="H2" i="6"/>
  <c r="H29" i="2"/>
  <c r="H6" i="1"/>
  <c r="H28" i="4"/>
  <c r="H22" i="10"/>
  <c r="H22" i="1"/>
  <c r="H32" i="5"/>
  <c r="H2" i="11"/>
  <c r="H31" i="4"/>
  <c r="H9" i="8"/>
  <c r="H21" i="5"/>
  <c r="H23" i="7"/>
  <c r="H29" i="5"/>
  <c r="H13" i="12"/>
  <c r="H25" i="1"/>
  <c r="H17" i="2"/>
  <c r="H17" i="8"/>
  <c r="H19" i="7"/>
  <c r="H13" i="9"/>
  <c r="H12" i="10"/>
  <c r="H22" i="5"/>
  <c r="H3" i="9"/>
  <c r="H13" i="1"/>
  <c r="H13" i="10"/>
  <c r="H26" i="1"/>
  <c r="H25" i="7"/>
  <c r="H17" i="1"/>
  <c r="H9" i="11"/>
  <c r="H26" i="7"/>
  <c r="H29" i="7"/>
  <c r="H27" i="11"/>
  <c r="H12" i="2"/>
  <c r="H8" i="1"/>
  <c r="H5" i="4"/>
  <c r="H32" i="10"/>
  <c r="H11" i="1"/>
  <c r="H7" i="1"/>
  <c r="H23" i="9"/>
  <c r="H13" i="7"/>
  <c r="H3" i="5"/>
  <c r="H23" i="4"/>
  <c r="H21" i="1"/>
  <c r="H8" i="6"/>
  <c r="H14" i="11"/>
  <c r="H15" i="11"/>
  <c r="H21" i="2"/>
  <c r="H8" i="2"/>
  <c r="H20" i="4"/>
  <c r="H2" i="8"/>
  <c r="H24" i="8"/>
  <c r="H27" i="1"/>
  <c r="H24" i="10"/>
  <c r="H27" i="2"/>
  <c r="H13" i="6"/>
  <c r="H20" i="5"/>
  <c r="H16" i="1"/>
  <c r="H10" i="12"/>
  <c r="H16" i="10"/>
  <c r="H6" i="10"/>
  <c r="H26" i="10"/>
  <c r="H8" i="9"/>
  <c r="H7" i="9"/>
  <c r="H3" i="1"/>
  <c r="H24" i="1"/>
  <c r="H6" i="7"/>
  <c r="H30" i="12"/>
  <c r="H31" i="9"/>
  <c r="H8" i="10"/>
  <c r="H21" i="7"/>
  <c r="H4" i="5"/>
  <c r="H19" i="2"/>
  <c r="H27" i="8"/>
  <c r="H8" i="7"/>
  <c r="H10" i="5"/>
  <c r="H15" i="10"/>
  <c r="H32" i="12"/>
  <c r="H20" i="1"/>
  <c r="H17" i="10"/>
  <c r="H15" i="12"/>
  <c r="H10" i="2"/>
  <c r="H29" i="10"/>
  <c r="H4" i="12"/>
  <c r="H3" i="6"/>
  <c r="H23" i="5"/>
  <c r="H4" i="8"/>
  <c r="H28" i="8"/>
  <c r="H21" i="10"/>
  <c r="H20" i="7"/>
  <c r="H25" i="10"/>
  <c r="H18" i="10"/>
  <c r="H24" i="5"/>
  <c r="H15" i="1"/>
  <c r="H31" i="5"/>
  <c r="H23" i="1"/>
  <c r="H2" i="12"/>
  <c r="H18" i="1"/>
  <c r="H17" i="6"/>
  <c r="H2" i="10"/>
  <c r="H22" i="11"/>
  <c r="H11" i="6"/>
  <c r="H27" i="5"/>
  <c r="H17" i="7"/>
  <c r="H18" i="4"/>
  <c r="H32" i="8"/>
  <c r="H10" i="7"/>
  <c r="H19" i="10"/>
  <c r="H25" i="5"/>
  <c r="H23" i="11"/>
  <c r="H4" i="4"/>
  <c r="H30" i="7"/>
  <c r="H2" i="7"/>
  <c r="H12" i="5"/>
  <c r="H27" i="4"/>
  <c r="H6" i="12"/>
  <c r="H3" i="2"/>
  <c r="H29" i="8"/>
  <c r="H21" i="8"/>
  <c r="H4" i="11"/>
  <c r="H2" i="2"/>
  <c r="H30" i="4"/>
  <c r="H11" i="9"/>
  <c r="H8" i="11"/>
  <c r="H10" i="9"/>
  <c r="H30" i="10"/>
  <c r="H5" i="5"/>
  <c r="H5" i="1"/>
  <c r="H18" i="7"/>
  <c r="H31" i="11"/>
  <c r="H9" i="5"/>
  <c r="H22" i="2"/>
  <c r="H27" i="9"/>
  <c r="H20" i="10"/>
  <c r="H5" i="2"/>
  <c r="H17" i="9"/>
  <c r="H11" i="12"/>
  <c r="H15" i="2"/>
  <c r="H15" i="9"/>
  <c r="H31" i="6"/>
  <c r="H7" i="6"/>
  <c r="H13" i="11"/>
  <c r="H19" i="9"/>
  <c r="H11" i="8"/>
  <c r="H7" i="10"/>
  <c r="H14" i="1"/>
  <c r="H12" i="12"/>
  <c r="H16" i="11"/>
  <c r="H30" i="8"/>
  <c r="H17" i="4"/>
  <c r="H11" i="2"/>
  <c r="H10" i="10"/>
  <c r="H25" i="12"/>
  <c r="H19" i="5"/>
  <c r="H4" i="9"/>
  <c r="H26" i="9"/>
  <c r="H20" i="2"/>
  <c r="H6" i="9"/>
  <c r="H32" i="1"/>
  <c r="H11" i="11"/>
  <c r="H13" i="4"/>
  <c r="H23" i="10"/>
  <c r="H26" i="8"/>
  <c r="H7" i="12"/>
  <c r="H8" i="12"/>
  <c r="H5" i="7"/>
  <c r="H18" i="6"/>
  <c r="H24" i="12"/>
  <c r="H25" i="4"/>
  <c r="H28" i="12"/>
  <c r="H15" i="8"/>
  <c r="H12" i="9"/>
  <c r="H25" i="6"/>
  <c r="H5" i="8"/>
  <c r="H20" i="9"/>
  <c r="H22" i="6"/>
  <c r="H12" i="6"/>
  <c r="H25" i="9"/>
  <c r="H24" i="7"/>
  <c r="H30" i="1"/>
  <c r="H21" i="6"/>
  <c r="H19" i="11"/>
  <c r="H29" i="6"/>
  <c r="H6" i="4"/>
  <c r="H24" i="11"/>
  <c r="H9" i="2"/>
  <c r="H25" i="8"/>
  <c r="H30" i="5"/>
  <c r="H14" i="7"/>
  <c r="H26" i="11"/>
  <c r="H11" i="10"/>
  <c r="H13" i="8"/>
  <c r="H3" i="11"/>
  <c r="H14" i="12"/>
  <c r="H18" i="11"/>
  <c r="H27" i="6"/>
  <c r="H7" i="5"/>
  <c r="H8" i="5"/>
  <c r="H6" i="2"/>
  <c r="H4" i="10"/>
  <c r="G20" i="6" l="1"/>
  <c r="I20" i="6" s="1"/>
  <c r="G16" i="6"/>
  <c r="N17" i="6" s="1"/>
  <c r="H7" i="13" s="1"/>
  <c r="I31" i="6"/>
  <c r="I30" i="6"/>
  <c r="I6" i="6"/>
  <c r="I3" i="6"/>
  <c r="I2" i="6"/>
  <c r="I4" i="6"/>
  <c r="I27" i="6"/>
  <c r="I25" i="6"/>
  <c r="I24" i="6"/>
  <c r="I26" i="6"/>
  <c r="I23" i="6"/>
  <c r="I18" i="6"/>
  <c r="I17" i="6"/>
  <c r="I19" i="6"/>
  <c r="I12" i="6"/>
  <c r="I11" i="6"/>
  <c r="I13" i="6"/>
  <c r="I9" i="6"/>
  <c r="I10" i="6"/>
  <c r="I7" i="5"/>
  <c r="I22" i="5"/>
  <c r="I25" i="2"/>
  <c r="I3" i="4"/>
  <c r="I26" i="2"/>
  <c r="I20" i="1"/>
  <c r="I24" i="2"/>
  <c r="I17" i="4"/>
  <c r="I3" i="2"/>
  <c r="I14" i="1"/>
  <c r="I21" i="1"/>
  <c r="I29" i="5"/>
  <c r="I7" i="2"/>
  <c r="I8" i="5"/>
  <c r="I10" i="4"/>
  <c r="I32" i="1"/>
  <c r="I18" i="2"/>
  <c r="I15" i="4"/>
  <c r="I14" i="5"/>
  <c r="I17" i="1"/>
  <c r="I28" i="5"/>
  <c r="I27" i="2"/>
  <c r="I10" i="1"/>
  <c r="I8" i="4"/>
  <c r="I19" i="1"/>
  <c r="I4" i="4"/>
  <c r="I4" i="1"/>
  <c r="I26" i="1"/>
  <c r="I9" i="4"/>
  <c r="I14"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7"/>
  <c r="E8" i="13" s="1"/>
  <c r="N5" i="9"/>
  <c r="E10" i="13" s="1"/>
  <c r="N5" i="10"/>
  <c r="E11" i="13" s="1"/>
  <c r="N5" i="11"/>
  <c r="E12" i="13" s="1"/>
  <c r="I16" i="6" l="1"/>
  <c r="N5" i="6" s="1"/>
  <c r="E7" i="13" s="1"/>
  <c r="N5" i="2"/>
  <c r="E3" i="13" s="1"/>
  <c r="N5" i="1"/>
  <c r="E4"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<sst xmlns="http://schemas.openxmlformats.org/spreadsheetml/2006/main" count="618" uniqueCount="96">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</sst>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cellXfs>
  <cellStyles count="3">
    <cellStyle name="Link" xfId="1" builtinId="8"/>
    <cellStyle name="Standard" xfId="0" builtinId="0"/>
    <cellStyle name="Währung" xfId="2" builtinId="4"/>
  </cellStyles>
  <dxfs count="5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1" t="str">
        <f>Gesamt!A3</f>
        <v>Dragoliub MARGAN</v>
      </c>
      <c r="N3" s="51"/>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2">
      <c r="K33" s="39"/>
      <c r="L33" s="39"/>
      <c r="M33" s="42" t="s">
        <v>73</v>
      </c>
    </row>
    <row r="34" spans="10:13" x14ac:dyDescent="0.2">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1" priority="1">
      <formula>$C2="Feiertag"</formula>
    </cfRule>
    <cfRule type="expression" dxfId="5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topLeftCell="A9"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1" t="str">
        <f>Gesamt!A3</f>
        <v>Dragoliub MARGAN</v>
      </c>
      <c r="N3" s="51"/>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476</v>
      </c>
    </row>
    <row r="32" spans="1:17" x14ac:dyDescent="0.2">
      <c r="A32" s="23"/>
      <c r="H32" s="7"/>
      <c r="I32" s="7"/>
      <c r="J32" s="7"/>
      <c r="M32" s="43" t="s">
        <v>77</v>
      </c>
    </row>
    <row r="34" spans="13:13" x14ac:dyDescent="0.2">
      <c r="M34" s="44" t="s">
        <v>76</v>
      </c>
    </row>
    <row r="36" spans="13:13" x14ac:dyDescent="0.2">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9" priority="7">
      <formula>$C3="Feiertag"</formula>
    </cfRule>
    <cfRule type="expression" dxfId="48" priority="8">
      <formula>WEEKDAY($A3,2)&gt;=6</formula>
    </cfRule>
  </conditionalFormatting>
  <conditionalFormatting sqref="A8:I29">
    <cfRule type="expression" dxfId="47" priority="1">
      <formula>$C8="Feiertag"</formula>
    </cfRule>
    <cfRule type="expression" dxfId="46" priority="2">
      <formula>WEEKDAY($A8,2)&gt;=6</formula>
    </cfRule>
  </conditionalFormatting>
  <conditionalFormatting sqref="A2:J2 G3:J3 G4:I7 J4:J29">
    <cfRule type="expression" dxfId="45" priority="9">
      <formula>$C2="Feiertag"</formula>
    </cfRule>
    <cfRule type="expression" dxfId="4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7"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1" t="str">
        <f>Gesamt!A3</f>
        <v>Dragoliub MARGAN</v>
      </c>
      <c r="N3" s="51"/>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2">
      <c r="K33" s="39"/>
      <c r="L33" s="39"/>
      <c r="M33" s="46" t="s">
        <v>81</v>
      </c>
    </row>
    <row r="34" spans="10:13" x14ac:dyDescent="0.2">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3" priority="9">
      <formula>$C3="Feiertag"</formula>
    </cfRule>
    <cfRule type="expression" dxfId="42" priority="10">
      <formula>WEEKDAY($A3,2)&gt;=6</formula>
    </cfRule>
  </conditionalFormatting>
  <conditionalFormatting sqref="A8:I32">
    <cfRule type="expression" dxfId="41" priority="1">
      <formula>$C8="Feiertag"</formula>
    </cfRule>
    <cfRule type="expression" dxfId="40" priority="2">
      <formula>WEEKDAY($A8,2)&gt;=6</formula>
    </cfRule>
  </conditionalFormatting>
  <conditionalFormatting sqref="A2:J2 G3:J3 G4:I7 J4:J32">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topLeftCell="A10"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1" t="str">
        <f>Gesamt!A3</f>
        <v>Dragoliub MARGAN</v>
      </c>
      <c r="N3" s="51"/>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47">
        <v>35.299999999999997</v>
      </c>
      <c r="L14" s="47">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2">
      <c r="A32" s="23"/>
      <c r="H32" s="7"/>
      <c r="I32" s="7"/>
      <c r="J32" s="7"/>
      <c r="K32" s="39"/>
      <c r="L32" s="39"/>
    </row>
    <row r="33" spans="10:13" x14ac:dyDescent="0.2">
      <c r="J33" s="2" t="s">
        <v>68</v>
      </c>
      <c r="K33" s="39">
        <f>SUM(K2:K32)</f>
        <v>1021.8999999999996</v>
      </c>
      <c r="L33" s="39">
        <f>SUM(L2:L32)</f>
        <v>760.6999999999997</v>
      </c>
      <c r="M33" s="46" t="s">
        <v>87</v>
      </c>
    </row>
    <row r="35" spans="10:13" x14ac:dyDescent="0.2">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7" priority="3">
      <formula>$C2="Feiertag"</formula>
    </cfRule>
    <cfRule type="expression" dxfId="36" priority="4">
      <formula>WEEKDAY($A2,2)&gt;=6</formula>
    </cfRule>
  </conditionalFormatting>
  <conditionalFormatting sqref="A5:I31">
    <cfRule type="expression" dxfId="35" priority="1">
      <formula>$C5="Feiertag"</formula>
    </cfRule>
    <cfRule type="expression" dxfId="34" priority="2">
      <formula>WEEKDAY($A5,2)&gt;=6</formula>
    </cfRule>
  </conditionalFormatting>
  <conditionalFormatting sqref="G2:J2 G3:I4 J3:J31">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6"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1" t="str">
        <f>Gesamt!A3</f>
        <v>Dragoliub MARGAN</v>
      </c>
      <c r="N3" s="51"/>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2">
      <c r="K33" s="39"/>
      <c r="L33" s="39"/>
      <c r="M33" s="49" t="s">
        <v>91</v>
      </c>
    </row>
    <row r="34" spans="10:13" x14ac:dyDescent="0.2">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1" priority="7">
      <formula>$C5="Feiertag"</formula>
    </cfRule>
    <cfRule type="expression" dxfId="30" priority="8">
      <formula>WEEKDAY($A5,2)&gt;=6</formula>
    </cfRule>
  </conditionalFormatting>
  <conditionalFormatting sqref="A10:I32">
    <cfRule type="expression" dxfId="29" priority="1">
      <formula>$C10="Feiertag"</formula>
    </cfRule>
    <cfRule type="expression" dxfId="28" priority="2">
      <formula>WEEKDAY($A10,2)&gt;=6</formula>
    </cfRule>
  </conditionalFormatting>
  <conditionalFormatting sqref="A2:J4 G5:J5 G6:I9 J6:J32">
    <cfRule type="expression" dxfId="27" priority="9">
      <formula>$C2="Feiertag"</formula>
    </cfRule>
    <cfRule type="expression" dxfId="2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N35" sqref="N3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17.899999999999999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17.899999999999999</v>
      </c>
      <c r="M3" s="51" t="str">
        <f>Gesamt!A3</f>
        <v>Dragoliub MARGAN</v>
      </c>
      <c r="N3" s="51"/>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17.899999999999999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72</v>
      </c>
      <c r="K5" s="39">
        <v>30</v>
      </c>
      <c r="L5" s="39">
        <v>17.899999999999999</v>
      </c>
      <c r="M5" s="1" t="s">
        <v>8</v>
      </c>
      <c r="N5" s="27">
        <f ca="1">SUM(I2:I32)</f>
        <v>-2.8421709430404007E-14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17.899999999999999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72</v>
      </c>
      <c r="K7" s="39">
        <v>30</v>
      </c>
      <c r="L7" s="39">
        <v>17.899999999999999</v>
      </c>
      <c r="M7" s="1" t="s">
        <v>59</v>
      </c>
      <c r="N7" s="27">
        <f ca="1">Gesamt!B9+SUM(Gesamt!E2:E7)-SUM(Gesamt!J2:J7)</f>
        <v>-1.6520118606422329E-13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72</v>
      </c>
      <c r="K8" s="39">
        <v>30</v>
      </c>
      <c r="L8" s="39">
        <v>17.899999999999999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17.899999999999999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17.899999999999999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17.899999999999999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17.899999999999999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30</v>
      </c>
      <c r="L13" s="39">
        <v>17.899999999999999</v>
      </c>
      <c r="M13" s="1" t="s">
        <v>26</v>
      </c>
      <c r="N13">
        <f>COUNTIF(C2:C32, "Urlaub")+COUNTIF(C2:C32,"Urlaub halber Tag")/2</f>
        <v>2</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72</v>
      </c>
      <c r="K14" s="39">
        <v>30</v>
      </c>
      <c r="L14" s="39">
        <v>17.899999999999999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72</v>
      </c>
      <c r="K15" s="39">
        <v>30</v>
      </c>
      <c r="L15" s="39">
        <v>17.899999999999999</v>
      </c>
      <c r="M15" s="1" t="s">
        <v>58</v>
      </c>
      <c r="N15">
        <f>Gesamt!B5+Gesamt!B7-SUM(Gesamt!G2:G7)</f>
        <v>22</v>
      </c>
      <c r="O15" s="35"/>
      <c r="Q15" s="7"/>
    </row>
    <row r="16" spans="1:17" x14ac:dyDescent="0.2">
      <c r="A16" s="29">
        <v>46188</v>
      </c>
      <c r="B16" t="str">
        <f t="shared" si="0"/>
        <v>Mo</v>
      </c>
      <c r="C16" s="2" t="s">
        <v>22</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t="s">
        <v>72</v>
      </c>
      <c r="K16" s="39"/>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17.899999999999999</v>
      </c>
      <c r="M17" s="1" t="s">
        <v>50</v>
      </c>
      <c r="N17" s="27">
        <f ca="1">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17.899999999999999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17.899999999999999</v>
      </c>
      <c r="M19" s="13" t="s">
        <v>6</v>
      </c>
      <c r="O19" s="35"/>
      <c r="Q19" s="7"/>
    </row>
    <row r="20" spans="1:17" x14ac:dyDescent="0.2">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72</v>
      </c>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72</v>
      </c>
      <c r="K21" s="39">
        <v>30</v>
      </c>
      <c r="L21" s="39">
        <v>17.899999999999999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72</v>
      </c>
      <c r="K22" s="39">
        <v>30</v>
      </c>
      <c r="L22" s="39">
        <v>17.899999999999999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17.899999999999999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17.899999999999999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17.899999999999999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17.899999999999999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30</v>
      </c>
      <c r="L27" s="39">
        <v>17.899999999999999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72</v>
      </c>
      <c r="K28" s="39">
        <v>30</v>
      </c>
      <c r="L28" s="39">
        <v>17.899999999999999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72</v>
      </c>
      <c r="K29" s="39">
        <v>30</v>
      </c>
      <c r="L29" s="39">
        <v>17.899999999999999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17.899999999999999</v>
      </c>
      <c r="M30" s="54" t="s">
        <v>94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17.899999999999999</v>
      </c>
      <c r="M31" s="54" t="s">
        <v>93</v>
      </c>
      <c r="O31" s="35"/>
      <c r="Q31" s="7"/>
    </row>
    <row r="32" spans="1:17" x14ac:dyDescent="0.2">
      <c r="A32" s="23"/>
      <c r="H32" s="7"/>
      <c r="I32" s="7"/>
      <c r="J32" s="7"/>
      <c r="K32" s="39"/>
      <c r="L32" s="39"/>
      <c r="M32" s="54" t="s">
        <v>95</v>
      </c>
      <c r="Q32" s="7"/>
    </row>
    <row r="33" spans="10:12" x14ac:dyDescent="0.2">
      <c r="J33" s="2" t="s">
        <v>68</v>
      </c>
      <c r="K33" s="39">
        <f>SUM(K2:K32)</f>
        <v>840</v>
      </c>
      <c r="L33" s="39">
        <f>SUM(L2:L32)</f>
        <v>501.19999999999976</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14:I15 A9:C13 G9:I13 A21:I22 A16:C20 G16:I20 A28:I29 A23:C27 G23:I27 A2:C4 G2:J2 A7:I8 A6:C6 F6:I6 A30:C31 G30:I31 G3:I4 J3:J31">
    <cfRule type="expression" dxfId="25" priority="13">
      <formula>$C2="Feiertag"</formula>
    </cfRule>
    <cfRule type="expression" dxfId="24" priority="16">
      <formula>WEEKDAY($A2,2)&gt;=6</formula>
    </cfRule>
  </conditionalFormatting>
  <conditionalFormatting sqref="D9:F13">
    <cfRule type="expression" dxfId="11" priority="11">
      <formula>$C9="Feiertag"</formula>
    </cfRule>
    <cfRule type="expression" dxfId="10" priority="12">
      <formula>WEEKDAY($A9,2)&gt;=6</formula>
    </cfRule>
  </conditionalFormatting>
  <conditionalFormatting sqref="D16:F20">
    <cfRule type="expression" dxfId="9" priority="9">
      <formula>$C16="Feiertag"</formula>
    </cfRule>
    <cfRule type="expression" dxfId="8" priority="10">
      <formula>WEEKDAY($A16,2)&gt;=6</formula>
    </cfRule>
  </conditionalFormatting>
  <conditionalFormatting sqref="D23:F27">
    <cfRule type="expression" dxfId="7" priority="7">
      <formula>$C23="Feiertag"</formula>
    </cfRule>
    <cfRule type="expression" dxfId="6" priority="8">
      <formula>WEEKDAY($A23,2)&gt;=6</formula>
    </cfRule>
  </conditionalFormatting>
  <conditionalFormatting sqref="D2:F4">
    <cfRule type="expression" dxfId="5" priority="5">
      <formula>$C2="Feiertag"</formula>
    </cfRule>
    <cfRule type="expression" dxfId="4" priority="6">
      <formula>WEEKDAY($A2,2)&gt;=6</formula>
    </cfRule>
  </conditionalFormatting>
  <conditionalFormatting sqref="D6:E6">
    <cfRule type="expression" dxfId="3" priority="3">
      <formula>$C6="Feiertag"</formula>
    </cfRule>
    <cfRule type="expression" dxfId="2" priority="4">
      <formula>WEEKDAY($A6,2)&gt;=6</formula>
    </cfRule>
  </conditionalFormatting>
  <conditionalFormatting sqref="D30:F31">
    <cfRule type="expression" dxfId="1" priority="1">
      <formula>$C30="Feiertag"</formula>
    </cfRule>
    <cfRule type="expression" dxfId="0" priority="2">
      <formula>WEEKDAY($A30,2)&gt;=6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1" t="str">
        <f>Gesamt!A3</f>
        <v>Dragoliub MARGAN</v>
      </c>
      <c r="N3" s="51"/>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-1.6520118606422329E-13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22</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1" t="str">
        <f>Gesamt!A3</f>
        <v>Dragoliub MARGAN</v>
      </c>
      <c r="N3" s="51"/>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-1.6520118606422329E-13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22</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1" t="str">
        <f>Gesamt!A3</f>
        <v>Dragoliub MARGAN</v>
      </c>
      <c r="N3" s="51"/>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-1.6520118606422329E-13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22</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51" t="str">
        <f>Gesamt!A3</f>
        <v>Dragoliub MARGAN</v>
      </c>
      <c r="N3" s="51"/>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-1.6520118606422329E-13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22</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1" t="str">
        <f>Gesamt!A3</f>
        <v>Dragoliub MARGAN</v>
      </c>
      <c r="N3" s="51"/>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-1.6520118606422329E-13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22</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1" t="str">
        <f>Gesamt!A3</f>
        <v>Dragoliub MARGAN</v>
      </c>
      <c r="N3" s="51"/>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-1.6520118606422329E-13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22</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52" t="s">
        <v>90</v>
      </c>
      <c r="B3" s="52"/>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-2.8421709430404007E-14</v>
      </c>
      <c r="F7" s="8">
        <f>Juni!N9</f>
        <v>0</v>
      </c>
      <c r="G7" s="2">
        <f>Juni!N13</f>
        <v>2</v>
      </c>
      <c r="H7" s="7">
        <f ca="1">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-1.6520118606422329E-13</v>
      </c>
      <c r="F15" s="8">
        <f>SUM(F2:F13)</f>
        <v>0</v>
      </c>
      <c r="G15" s="2">
        <f>SUM(G2:G13)</f>
        <v>2</v>
      </c>
      <c r="H15" s="7">
        <f ca="1">SUM(H2:H13)</f>
        <v>901.49999999999989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-1.6520118606422329E-13</v>
      </c>
    </row>
    <row r="18" spans="1:7" x14ac:dyDescent="0.2">
      <c r="A18" s="6" t="s">
        <v>11</v>
      </c>
      <c r="B18" s="7">
        <f>März!N27</f>
        <v>38.5</v>
      </c>
      <c r="D18" s="9" t="s">
        <v>40</v>
      </c>
      <c r="G18" s="2">
        <f>B5+B7-G15</f>
        <v>22</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53" t="s">
        <v>55</v>
      </c>
    </row>
    <row r="24" spans="19:20" x14ac:dyDescent="0.2">
      <c r="S24" s="53"/>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2026-07-13T05:54:38Z</dcterms:modified>
</cp:coreProperties>
</file>