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C5B2ED9A-33FF-4AD6-AC99-6799B266F289}"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23" i="3"/>
  <c r="H28" i="3"/>
  <c r="H17" i="3"/>
  <c r="H16" i="3"/>
  <c r="H15" i="3"/>
  <c r="H24" i="3"/>
  <c r="H30" i="3"/>
  <c r="H13" i="3"/>
  <c r="H18" i="3"/>
  <c r="H25" i="3"/>
  <c r="H27" i="3"/>
  <c r="H21" i="3"/>
  <c r="H22" i="3"/>
  <c r="H20" i="3"/>
  <c r="H29" i="3"/>
  <c r="H14" i="3"/>
  <c r="H31" i="3"/>
  <c r="H32"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2" i="5"/>
  <c r="H19" i="11"/>
  <c r="H20" i="10"/>
  <c r="H22" i="6"/>
  <c r="H8" i="7"/>
  <c r="H9" i="2"/>
  <c r="H3" i="5"/>
  <c r="H19" i="8"/>
  <c r="H10" i="1"/>
  <c r="H30" i="6"/>
  <c r="H3" i="1"/>
  <c r="H19" i="3"/>
  <c r="H25" i="5"/>
  <c r="H32" i="12"/>
  <c r="H22" i="10"/>
  <c r="H25" i="11"/>
  <c r="H29" i="12"/>
  <c r="H29" i="6"/>
  <c r="H4" i="6"/>
  <c r="H14" i="12"/>
  <c r="H31" i="8"/>
  <c r="H30" i="11"/>
  <c r="H24" i="7"/>
  <c r="H17" i="5"/>
  <c r="H14" i="1"/>
  <c r="H5" i="9"/>
  <c r="H21" i="7"/>
  <c r="H5" i="4"/>
  <c r="H5" i="12"/>
  <c r="H22" i="11"/>
  <c r="H3" i="7"/>
  <c r="H30" i="5"/>
  <c r="H17" i="1"/>
  <c r="H28" i="4"/>
  <c r="H4" i="1"/>
  <c r="H26" i="3"/>
  <c r="H3" i="12"/>
  <c r="H20" i="11"/>
  <c r="H25" i="7"/>
  <c r="H31" i="9"/>
  <c r="H30" i="9"/>
  <c r="H3" i="10"/>
  <c r="H21" i="8"/>
  <c r="H15" i="11"/>
  <c r="H6" i="1"/>
  <c r="H8" i="10"/>
  <c r="H18" i="1"/>
  <c r="H13" i="2"/>
  <c r="H12" i="2"/>
  <c r="H21" i="1"/>
  <c r="H22" i="2"/>
  <c r="H27" i="6"/>
  <c r="H3" i="4"/>
  <c r="H20" i="6"/>
  <c r="H25" i="1"/>
  <c r="H15" i="6"/>
  <c r="H32" i="10"/>
  <c r="H13" i="5"/>
  <c r="H14" i="2"/>
  <c r="H15" i="12"/>
  <c r="H30" i="7"/>
  <c r="H24" i="5"/>
  <c r="H25" i="9"/>
  <c r="H12" i="7"/>
  <c r="H21" i="9"/>
  <c r="H28" i="1"/>
  <c r="H28" i="6"/>
  <c r="H22" i="9"/>
  <c r="H18" i="11"/>
  <c r="H19" i="10"/>
  <c r="H20" i="12"/>
  <c r="H27" i="11"/>
  <c r="H6" i="4"/>
  <c r="H13" i="12"/>
  <c r="H26" i="7"/>
  <c r="H31" i="1"/>
  <c r="H27" i="9"/>
  <c r="H27" i="7"/>
  <c r="H27" i="1"/>
  <c r="H7" i="9"/>
  <c r="H22" i="4"/>
  <c r="H5" i="7"/>
  <c r="H16" i="6"/>
  <c r="H15" i="8"/>
  <c r="H12" i="6"/>
  <c r="H11" i="4"/>
  <c r="H21" i="11"/>
  <c r="H29" i="9"/>
  <c r="H14" i="10"/>
  <c r="H23" i="2"/>
  <c r="H19" i="9"/>
  <c r="H9" i="8"/>
  <c r="H3" i="9"/>
  <c r="H3" i="8"/>
  <c r="H27" i="2"/>
  <c r="H21" i="12"/>
  <c r="H24" i="1"/>
  <c r="H23" i="12"/>
  <c r="H11" i="11"/>
  <c r="H27" i="5"/>
  <c r="H23" i="6"/>
  <c r="H20" i="8"/>
  <c r="H18" i="6"/>
  <c r="H3" i="2"/>
  <c r="H12" i="12"/>
  <c r="H20" i="7"/>
  <c r="H3" i="11"/>
  <c r="H10" i="12"/>
  <c r="H23" i="1"/>
  <c r="H4" i="4"/>
  <c r="H26" i="1"/>
  <c r="H4" i="5"/>
  <c r="H25" i="12"/>
  <c r="H4" i="11"/>
  <c r="H31" i="4"/>
  <c r="H11" i="12"/>
  <c r="H13" i="6"/>
  <c r="H29" i="1"/>
  <c r="H26" i="6"/>
  <c r="H19" i="7"/>
  <c r="H6" i="9"/>
  <c r="H11" i="9"/>
  <c r="H13" i="9"/>
  <c r="H14" i="7"/>
  <c r="H23" i="9"/>
  <c r="H23" i="8"/>
  <c r="H4" i="7"/>
  <c r="H7" i="5"/>
  <c r="H16" i="9"/>
  <c r="H24" i="12"/>
  <c r="H8" i="5"/>
  <c r="H26" i="10"/>
  <c r="H7" i="2"/>
  <c r="H29" i="5"/>
  <c r="H12" i="11"/>
  <c r="H22" i="1"/>
  <c r="H19" i="6"/>
  <c r="H16" i="2"/>
  <c r="H29" i="7"/>
  <c r="H2" i="7"/>
  <c r="H20" i="9"/>
  <c r="H8" i="6"/>
  <c r="H32" i="5"/>
  <c r="H9" i="5"/>
  <c r="H10" i="9"/>
  <c r="H28" i="10"/>
  <c r="H8" i="4"/>
  <c r="H2" i="1"/>
  <c r="H14" i="9"/>
  <c r="H22" i="12"/>
  <c r="H31" i="6"/>
  <c r="H16" i="10"/>
  <c r="H6" i="6"/>
  <c r="H4" i="8"/>
  <c r="H7" i="6"/>
  <c r="H31" i="5"/>
  <c r="H16" i="4"/>
  <c r="H14" i="5"/>
  <c r="H11" i="6"/>
  <c r="H5" i="8"/>
  <c r="H8" i="12"/>
  <c r="H30" i="4"/>
  <c r="H26" i="8"/>
  <c r="H14" i="8"/>
  <c r="H17" i="10"/>
  <c r="H7" i="7"/>
  <c r="H6" i="8"/>
  <c r="H25" i="2"/>
  <c r="H5" i="1"/>
  <c r="H11" i="8"/>
  <c r="H32" i="7"/>
  <c r="H13" i="7"/>
  <c r="H8" i="2"/>
  <c r="H25" i="6"/>
  <c r="H14" i="11"/>
  <c r="H4" i="9"/>
  <c r="H7" i="11"/>
  <c r="H23" i="7"/>
  <c r="H24" i="4"/>
  <c r="H22" i="7"/>
  <c r="H17" i="8"/>
  <c r="H21" i="10"/>
  <c r="H9" i="7"/>
  <c r="H12" i="1"/>
  <c r="H12" i="9"/>
  <c r="H12" i="5"/>
  <c r="H29" i="10"/>
  <c r="H12" i="4"/>
  <c r="H23" i="4"/>
  <c r="H29" i="4"/>
  <c r="H18" i="4"/>
  <c r="H17" i="7"/>
  <c r="H26" i="9"/>
  <c r="H30" i="8"/>
  <c r="H2" i="6"/>
  <c r="H8" i="11"/>
  <c r="H10" i="10"/>
  <c r="H20" i="4"/>
  <c r="H4" i="12"/>
  <c r="H17" i="11"/>
  <c r="H7" i="10"/>
  <c r="H7" i="8"/>
  <c r="H19" i="5"/>
  <c r="H23" i="10"/>
  <c r="H6" i="12"/>
  <c r="H8" i="9"/>
  <c r="H10" i="6"/>
  <c r="H12" i="8"/>
  <c r="H18" i="12"/>
  <c r="H31" i="7"/>
  <c r="H28" i="11"/>
  <c r="H16" i="1"/>
  <c r="H19" i="1"/>
  <c r="H13" i="8"/>
  <c r="H15" i="7"/>
  <c r="H18" i="10"/>
  <c r="H17" i="2"/>
  <c r="H11" i="7"/>
  <c r="H24" i="8"/>
  <c r="H2" i="12"/>
  <c r="H26" i="2"/>
  <c r="H18" i="5"/>
  <c r="H23" i="11"/>
  <c r="H27" i="4"/>
  <c r="H28" i="5"/>
  <c r="H21" i="5"/>
  <c r="H28" i="7"/>
  <c r="H7" i="12"/>
  <c r="H10" i="4"/>
  <c r="H9" i="6"/>
  <c r="H18" i="9"/>
  <c r="H11" i="2"/>
  <c r="H31" i="12"/>
  <c r="H24" i="2"/>
  <c r="H29" i="8"/>
  <c r="H20" i="2"/>
  <c r="H31" i="11"/>
  <c r="H6" i="2"/>
  <c r="H5" i="5"/>
  <c r="H25" i="8"/>
  <c r="H6" i="5"/>
  <c r="H20" i="1"/>
  <c r="H10" i="7"/>
  <c r="H21" i="4"/>
  <c r="H8" i="1"/>
  <c r="H10" i="2"/>
  <c r="H30" i="1"/>
  <c r="H22" i="8"/>
  <c r="H11" i="10"/>
  <c r="H19" i="2"/>
  <c r="H18" i="2"/>
  <c r="H15" i="2"/>
  <c r="H19" i="4"/>
  <c r="H9" i="1"/>
  <c r="H11" i="1"/>
  <c r="H17" i="4"/>
  <c r="H2" i="9"/>
  <c r="H2" i="8"/>
  <c r="H11" i="5"/>
  <c r="H3" i="6"/>
  <c r="H17" i="9"/>
  <c r="H15" i="10"/>
  <c r="H28" i="8"/>
  <c r="H25" i="4"/>
  <c r="H14" i="4"/>
  <c r="H12" i="10"/>
  <c r="H32" i="1"/>
  <c r="H2" i="2"/>
  <c r="H26" i="11"/>
  <c r="H4" i="10"/>
  <c r="H6" i="10"/>
  <c r="H10" i="11"/>
  <c r="H21" i="2"/>
  <c r="H2" i="10"/>
  <c r="H24" i="9"/>
  <c r="H27" i="8"/>
  <c r="H16" i="5"/>
  <c r="H20" i="5"/>
  <c r="H5" i="10"/>
  <c r="H15" i="1"/>
  <c r="H24" i="6"/>
  <c r="H15" i="4"/>
  <c r="H28" i="2"/>
  <c r="H29" i="2"/>
  <c r="H5" i="2"/>
  <c r="H32" i="8"/>
  <c r="H31" i="10"/>
  <c r="H6" i="7"/>
  <c r="H9" i="11"/>
  <c r="H16" i="12"/>
  <c r="H14" i="6"/>
  <c r="H13" i="1"/>
  <c r="H9" i="4"/>
  <c r="H29" i="11"/>
  <c r="H25" i="10"/>
  <c r="H17" i="12"/>
  <c r="H9" i="9"/>
  <c r="H16" i="11"/>
  <c r="H18" i="8"/>
  <c r="H9" i="10"/>
  <c r="H4" i="2"/>
  <c r="H18" i="7"/>
  <c r="H15" i="9"/>
  <c r="H8" i="8"/>
  <c r="H13" i="10"/>
  <c r="H10" i="5"/>
  <c r="H26" i="4"/>
  <c r="H24" i="10"/>
  <c r="H16" i="7"/>
  <c r="H24" i="11"/>
  <c r="H13" i="4"/>
  <c r="H5" i="11"/>
  <c r="H7" i="1"/>
  <c r="H2" i="4"/>
  <c r="H23" i="5"/>
  <c r="H19" i="12"/>
  <c r="H28" i="9"/>
  <c r="H21" i="6"/>
  <c r="H28" i="12"/>
  <c r="H30" i="12"/>
  <c r="H13" i="11"/>
  <c r="H10" i="8"/>
  <c r="H6" i="11"/>
  <c r="H17" i="6"/>
  <c r="H30" i="10"/>
  <c r="G20" i="6" l="1"/>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20" i="6" l="1"/>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<sst xmlns="http://schemas.openxmlformats.org/spreadsheetml/2006/main" count="602" uniqueCount="82">
  <si>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</si>
  <si>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</si>
  <si>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</si>
  <si>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</si>
  <si>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</si>
  <si>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</si>
  <si>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</si>
  <si>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</si>
  <si>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</si>
  <si>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</si>
  <si>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</si>
  <si>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</si>
  <si>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</si>
  <si>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</si>
  <si>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</si>
  <si>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</si>
  <si>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</si>
  <si>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</si>
  <si>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</si>
  <si>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</si>
  <si>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</si>
  <si>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</si>
  <si>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</si>
  <si>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</si>
  <si>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</si>
  <si>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</si>
  <si>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</si>
  <si>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</si>
  <si>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</si>
  <si>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</si>
  <si>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</si>
  <si>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</si>
  <si>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</si>
  <si>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</si>
  <si>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</si>
  <si>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</si>
  <si>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</si>
  <si>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</si>
  <si>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</si>
  <si>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</si>
  <si>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</si>
  <si>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</si>
  <si>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</si>
  <si>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</si>
  <si>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</si>
  <si>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</si>
  <si>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</si>
  <si>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</si>
  <si>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</si>
  <si>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</si>
  <si>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</si>
  <si>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</si>
  <si>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</si>
  <si>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</si>
  <si>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</si>
  <si>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</si>
  <si>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</si>
  <si>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</si>
  <si>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</si>
  <si>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</si>
  <si>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</si>
  <si>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</si>
  <si>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</si>
  <si>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</si>
  <si>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</si>
  <si>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</si>
  <si>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</si>
  <si>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</si>
  <si>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</si>
  <si>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</si>
  <si>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</si>
  <si>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</si>
  <si>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</si>
  <si>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</si>
  <si>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</si>
  <si>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</si>
  <si>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</si>
  <si>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</si>
  <si>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</si>
  <si>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</si>
  <si>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Vorschuß € 1000,00</t>
  </si>
  <si>
    <t>Kranführerschein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</si>
</sst>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6" t="str">
        <f>Gesamt!A3</f>
        <v>Gerrit Wichers</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7" priority="7">
      <formula>$C3="Feiertag"</formula>
    </cfRule>
    <cfRule type="expression" dxfId="46" priority="8">
      <formula>WEEKDAY($A3,2)&gt;=6</formula>
    </cfRule>
  </conditionalFormatting>
  <conditionalFormatting sqref="A8:I29">
    <cfRule type="expression" dxfId="45" priority="1">
      <formula>$C8="Feiertag"</formula>
    </cfRule>
    <cfRule type="expression" dxfId="44" priority="2">
      <formula>WEEKDAY($A8,2)&gt;=6</formula>
    </cfRule>
  </conditionalFormatting>
  <conditionalFormatting sqref="A2:J2 G3:J3 G4:I7 J4:J29">
    <cfRule type="expression" dxfId="43" priority="9">
      <formula>$C2="Feiertag"</formula>
    </cfRule>
    <cfRule type="expression" dxfId="4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6" t="str">
        <f>Gesamt!A3</f>
        <v>Gerrit Wichers</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1" priority="9">
      <formula>$C3="Feiertag"</formula>
    </cfRule>
    <cfRule type="expression" dxfId="40" priority="10">
      <formula>WEEKDAY($A3,2)&gt;=6</formula>
    </cfRule>
  </conditionalFormatting>
  <conditionalFormatting sqref="A8:I32">
    <cfRule type="expression" dxfId="39" priority="1">
      <formula>$C8="Feiertag"</formula>
    </cfRule>
    <cfRule type="expression" dxfId="38" priority="2">
      <formula>WEEKDAY($A8,2)&gt;=6</formula>
    </cfRule>
  </conditionalFormatting>
  <conditionalFormatting sqref="A2:J2 G3:J3 G4:I7 J4:J32">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6" t="str">
        <f>Gesamt!A3</f>
        <v>Gerrit Wichers</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5:I31">
    <cfRule type="expression" dxfId="33" priority="3">
      <formula>$C5="Feiertag"</formula>
    </cfRule>
    <cfRule type="expression" dxfId="32" priority="4">
      <formula>WEEKDAY($A5,2)&gt;=6</formula>
    </cfRule>
  </conditionalFormatting>
  <conditionalFormatting sqref="G2:J2 G3:I4 J3:J31">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29" priority="7">
      <formula>$C12="Feiertag"</formula>
    </cfRule>
    <cfRule type="expression" dxfId="28" priority="8">
      <formula>WEEKDAY($A12,2)&gt;=6</formula>
    </cfRule>
  </conditionalFormatting>
  <conditionalFormatting sqref="A19:F23">
    <cfRule type="expression" dxfId="27" priority="11">
      <formula>$C19="Feiertag"</formula>
    </cfRule>
    <cfRule type="expression" dxfId="26" priority="12">
      <formula>WEEKDAY($A19,2)&gt;=6</formula>
    </cfRule>
  </conditionalFormatting>
  <conditionalFormatting sqref="A15:I18">
    <cfRule type="expression" dxfId="25" priority="5">
      <formula>$C15="Feiertag"</formula>
    </cfRule>
    <cfRule type="expression" dxfId="24" priority="6">
      <formula>WEEKDAY($A15,2)&gt;=6</formula>
    </cfRule>
  </conditionalFormatting>
  <conditionalFormatting sqref="A24:I30">
    <cfRule type="expression" dxfId="23" priority="1">
      <formula>$C24="Feiertag"</formula>
    </cfRule>
    <cfRule type="expression" dxfId="22" priority="2">
      <formula>WEEKDAY($A24,2)&gt;=6</formula>
    </cfRule>
  </conditionalFormatting>
  <conditionalFormatting sqref="A2:J11">
    <cfRule type="expression" dxfId="21" priority="9">
      <formula>$C2="Feiertag"</formula>
    </cfRule>
    <cfRule type="expression" dxfId="20" priority="10">
      <formula>WEEKDAY($A2,2)&gt;=6</formula>
    </cfRule>
  </conditionalFormatting>
  <conditionalFormatting sqref="G12:J12 G13:I14 J13:J20 G19:I20 G21:J21 G22:I23 J22:J30 A31:J32">
    <cfRule type="expression" dxfId="19" priority="13">
      <formula>$C12="Feiertag"</formula>
    </cfRule>
    <cfRule type="expression" dxfId="1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5" zoomScaleNormal="85" workbookViewId="0">
      <selection activeCell="M32" sqref="M32"/>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6" t="str">
        <f>Gesamt!A3</f>
        <v>Gerrit Wichers</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v>30</v>
      </c>
      <c r="L7" s="39">
        <v>17</v>
      </c>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v>17</v>
      </c>
      <c r="M13" s="1" t="s">
        <v>26</v>
      </c>
      <c r="N13">
        <f>COUNTIF(C2:C32, "Urlaub")+COUNTIF(C2:C32,"Urlaub halber Tag")/2</f>
        <v>1</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v>30</v>
      </c>
      <c r="L14" s="39">
        <v>17</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Gesamt!B5+Gesamt!B7-SUM(Gesamt!G2:G7)</f>
        <v>27</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v>17</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v>17</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5" t="s">
        <v>80</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M31" s="45" t="s">
        <v>81</v>
      </c>
      <c r="O31" s="35"/>
      <c r="Q31" s="7"/>
    </row>
    <row r="32" spans="1:17" x14ac:dyDescent="0.35">
      <c r="A32" s="23"/>
      <c r="H32" s="7"/>
      <c r="I32" s="7"/>
      <c r="J32" s="7"/>
      <c r="K32" s="39"/>
      <c r="L32" s="39"/>
      <c r="Q32" s="7"/>
    </row>
    <row r="33" spans="10:12" x14ac:dyDescent="0.35">
      <c r="J33" s="2" t="s">
        <v>68</v>
      </c>
      <c r="K33" s="39">
        <f>SUM(K2:K32)</f>
        <v>780</v>
      </c>
      <c r="L33" s="39">
        <f>SUM(L2:L32)</f>
        <v>442</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3">
      <formula>$C2="Feiertag"</formula>
    </cfRule>
    <cfRule type="expression" dxfId="16" priority="4">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Gerrit Wichers</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27</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Gerrit Wichers</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27</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27</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Gerrit Wichers</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27</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Gerrit Wichers</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27</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Gerrit Wichers</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27</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72</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4</v>
      </c>
      <c r="D7" s="6" t="s">
        <v>14</v>
      </c>
      <c r="E7" s="7">
        <f ca="1">Juni!N5</f>
        <v>-3.0198066269804258E-14</v>
      </c>
      <c r="F7" s="8">
        <f>Juni!N9</f>
        <v>0</v>
      </c>
      <c r="G7" s="2">
        <f>Juni!N13</f>
        <v>1</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-1.6697754290362354E-13</v>
      </c>
      <c r="F15" s="8">
        <f>SUM(F2:F13)</f>
        <v>0</v>
      </c>
      <c r="G15" s="2">
        <f>SUM(G2:G13)</f>
        <v>1</v>
      </c>
      <c r="H15" s="7">
        <f ca="1">SUM(H2:H13)</f>
        <v>901.49999999999989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-1.6697754290362354E-13</v>
      </c>
    </row>
    <row r="18" spans="1:7" x14ac:dyDescent="0.35">
      <c r="A18" s="6" t="s">
        <v>11</v>
      </c>
      <c r="B18" s="7">
        <f>März!N27</f>
        <v>38.5</v>
      </c>
      <c r="D18" s="9" t="s">
        <v>40</v>
      </c>
      <c r="G18" s="2">
        <f>B5+B7-G15</f>
        <v>27</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2026-07-13T06:36:14Z</dcterms:modified>
</cp:coreProperties>
</file>