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Library/CloudStorage/Nextcloud-cloud.gaming-room.at-AugustSchönwetter/WM/Lohnverrechnung u. Stunden/Lohnverrechnung 2026/2026-01_Jänner/"/>
    </mc:Choice>
  </mc:AlternateContent>
  <xr:revisionPtr revIDLastSave="0" documentId="13_ncr:1_{0CD9FA76-BD19-514D-9FA8-EF19B7B80587}" xr6:coauthVersionLast="47" xr6:coauthVersionMax="47" xr10:uidLastSave="{00000000-0000-0000-0000-000000000000}"/>
  <bookViews>
    <workbookView xWindow="21460" yWindow="22960" windowWidth="27840" windowHeight="19400" activeTab="1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14" i="3"/>
  <c r="H13" i="3"/>
  <c r="H22" i="3"/>
  <c r="H16" i="3"/>
  <c r="H4" i="3"/>
  <c r="H11" i="3"/>
  <c r="H25" i="3"/>
  <c r="H10" i="3"/>
  <c r="H23" i="3"/>
  <c r="H15" i="3"/>
  <c r="H28" i="3"/>
  <c r="H18" i="3"/>
  <c r="H27" i="3"/>
  <c r="H24" i="3"/>
  <c r="H29" i="3"/>
  <c r="H20" i="3"/>
  <c r="H30" i="3"/>
  <c r="H32" i="3"/>
  <c r="H3" i="3"/>
  <c r="H9" i="3"/>
  <c r="H6" i="3"/>
  <c r="H31" i="3"/>
  <c r="H17" i="3"/>
  <c r="H21" i="3"/>
  <c r="H8"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7" i="12"/>
  <c r="H2" i="11"/>
  <c r="H9" i="12"/>
  <c r="H7" i="4"/>
  <c r="H26" i="5"/>
  <c r="H2" i="5"/>
  <c r="H26" i="12"/>
  <c r="H16" i="8"/>
  <c r="H16" i="12"/>
  <c r="H4" i="6"/>
  <c r="H29" i="1"/>
  <c r="H30" i="12"/>
  <c r="H26" i="11"/>
  <c r="H29" i="4"/>
  <c r="H19" i="7"/>
  <c r="H16" i="2"/>
  <c r="H13" i="8"/>
  <c r="H22" i="4"/>
  <c r="H6" i="6"/>
  <c r="H13" i="4"/>
  <c r="H32" i="8"/>
  <c r="H9" i="1"/>
  <c r="H17" i="1"/>
  <c r="H27" i="8"/>
  <c r="H22" i="10"/>
  <c r="H22" i="9"/>
  <c r="H11" i="5"/>
  <c r="H7" i="1"/>
  <c r="H13" i="7"/>
  <c r="H11" i="9"/>
  <c r="H17" i="11"/>
  <c r="H14" i="12"/>
  <c r="H3" i="1"/>
  <c r="H29" i="8"/>
  <c r="H13" i="12"/>
  <c r="H28" i="1"/>
  <c r="H13" i="2"/>
  <c r="H18" i="6"/>
  <c r="H32" i="10"/>
  <c r="H11" i="11"/>
  <c r="H24" i="1"/>
  <c r="H25" i="11"/>
  <c r="H2" i="12"/>
  <c r="H10" i="4"/>
  <c r="H17" i="8"/>
  <c r="H23" i="1"/>
  <c r="H2" i="2"/>
  <c r="H9" i="7"/>
  <c r="H25" i="8"/>
  <c r="H26" i="1"/>
  <c r="H5" i="12"/>
  <c r="H31" i="4"/>
  <c r="H10" i="9"/>
  <c r="H27" i="1"/>
  <c r="H3" i="2"/>
  <c r="H31" i="10"/>
  <c r="H8" i="4"/>
  <c r="H15" i="9"/>
  <c r="H4" i="4"/>
  <c r="H6" i="5"/>
  <c r="H8" i="12"/>
  <c r="H28" i="12"/>
  <c r="H28" i="10"/>
  <c r="H11" i="10"/>
  <c r="H8" i="10"/>
  <c r="H5" i="1"/>
  <c r="H13" i="1"/>
  <c r="H24" i="6"/>
  <c r="H32" i="5"/>
  <c r="H26" i="4"/>
  <c r="H25" i="6"/>
  <c r="H14" i="10"/>
  <c r="H14" i="6"/>
  <c r="H16" i="10"/>
  <c r="H29" i="12"/>
  <c r="H17" i="12"/>
  <c r="H7" i="11"/>
  <c r="H25" i="4"/>
  <c r="H19" i="8"/>
  <c r="H28" i="9"/>
  <c r="H13" i="6"/>
  <c r="H11" i="1"/>
  <c r="H20" i="2"/>
  <c r="H4" i="9"/>
  <c r="H17" i="9"/>
  <c r="H21" i="2"/>
  <c r="H31" i="6"/>
  <c r="H9" i="2"/>
  <c r="H14" i="11"/>
  <c r="H26" i="10"/>
  <c r="H30" i="5"/>
  <c r="H26" i="3"/>
  <c r="H24" i="9"/>
  <c r="H6" i="12"/>
  <c r="H22" i="1"/>
  <c r="H4" i="12"/>
  <c r="H27" i="11"/>
  <c r="H18" i="11"/>
  <c r="H15" i="12"/>
  <c r="H10" i="10"/>
  <c r="H18" i="2"/>
  <c r="H19" i="4"/>
  <c r="H24" i="11"/>
  <c r="H18" i="4"/>
  <c r="H4" i="5"/>
  <c r="H16" i="11"/>
  <c r="H15" i="1"/>
  <c r="H6" i="1"/>
  <c r="H32" i="12"/>
  <c r="H12" i="4"/>
  <c r="H11" i="4"/>
  <c r="H14" i="4"/>
  <c r="H20" i="9"/>
  <c r="H21" i="8"/>
  <c r="H7" i="5"/>
  <c r="H22" i="2"/>
  <c r="H21" i="5"/>
  <c r="H16" i="9"/>
  <c r="H3" i="11"/>
  <c r="H17" i="2"/>
  <c r="H7" i="6"/>
  <c r="H8" i="7"/>
  <c r="H31" i="5"/>
  <c r="H28" i="2"/>
  <c r="H21" i="1"/>
  <c r="H18" i="10"/>
  <c r="H8" i="11"/>
  <c r="H5" i="11"/>
  <c r="H2" i="8"/>
  <c r="H19" i="11"/>
  <c r="H32" i="1"/>
  <c r="H26" i="6"/>
  <c r="H30" i="7"/>
  <c r="H24" i="8"/>
  <c r="H30" i="4"/>
  <c r="H26" i="8"/>
  <c r="H9" i="9"/>
  <c r="H3" i="10"/>
  <c r="H22" i="8"/>
  <c r="H17" i="4"/>
  <c r="H5" i="5"/>
  <c r="H15" i="10"/>
  <c r="H29" i="10"/>
  <c r="H22" i="12"/>
  <c r="H25" i="5"/>
  <c r="H23" i="2"/>
  <c r="H20" i="8"/>
  <c r="H2" i="10"/>
  <c r="H25" i="2"/>
  <c r="H28" i="7"/>
  <c r="H23" i="8"/>
  <c r="H24" i="12"/>
  <c r="H14" i="1"/>
  <c r="H24" i="2"/>
  <c r="H6" i="10"/>
  <c r="H24" i="7"/>
  <c r="H15" i="7"/>
  <c r="H3" i="4"/>
  <c r="H28" i="4"/>
  <c r="H32" i="7"/>
  <c r="H10" i="5"/>
  <c r="H25" i="7"/>
  <c r="H5" i="8"/>
  <c r="H29" i="6"/>
  <c r="H31" i="9"/>
  <c r="H3" i="5"/>
  <c r="H20" i="5"/>
  <c r="H21" i="12"/>
  <c r="H14" i="2"/>
  <c r="H6" i="8"/>
  <c r="H27" i="5"/>
  <c r="H25" i="12"/>
  <c r="H6" i="11"/>
  <c r="H21" i="6"/>
  <c r="H30" i="1"/>
  <c r="H12" i="3"/>
  <c r="H19" i="3"/>
  <c r="H15" i="8"/>
  <c r="H15" i="5"/>
  <c r="H2" i="4"/>
  <c r="H23" i="4"/>
  <c r="H8" i="1"/>
  <c r="H12" i="5"/>
  <c r="H24" i="4"/>
  <c r="H25" i="1"/>
  <c r="H31" i="7"/>
  <c r="H20" i="12"/>
  <c r="H23" i="11"/>
  <c r="H20" i="11"/>
  <c r="H16" i="4"/>
  <c r="H10" i="1"/>
  <c r="H6" i="7"/>
  <c r="H28" i="5"/>
  <c r="H31" i="8"/>
  <c r="H16" i="1"/>
  <c r="H12" i="8"/>
  <c r="H12" i="7"/>
  <c r="H10" i="11"/>
  <c r="H13" i="5"/>
  <c r="H5" i="2"/>
  <c r="H8" i="5"/>
  <c r="H26" i="7"/>
  <c r="H31" i="1"/>
  <c r="H4" i="7"/>
  <c r="H18" i="5"/>
  <c r="H21" i="4"/>
  <c r="H10" i="6"/>
  <c r="H4" i="10"/>
  <c r="H14" i="8"/>
  <c r="H23" i="12"/>
  <c r="H19" i="10"/>
  <c r="H3" i="7"/>
  <c r="H29" i="11"/>
  <c r="H23" i="9"/>
  <c r="H11" i="8"/>
  <c r="H15" i="6"/>
  <c r="H18" i="1"/>
  <c r="H5" i="3"/>
  <c r="H16" i="7"/>
  <c r="H27" i="9"/>
  <c r="H15" i="2"/>
  <c r="H12" i="12"/>
  <c r="H28" i="6"/>
  <c r="H11" i="2"/>
  <c r="H25" i="9"/>
  <c r="H30" i="8"/>
  <c r="H12" i="9"/>
  <c r="H20" i="7"/>
  <c r="H6" i="4"/>
  <c r="H21" i="10"/>
  <c r="H6" i="2"/>
  <c r="H30" i="9"/>
  <c r="H15" i="4"/>
  <c r="H20" i="10"/>
  <c r="H7" i="7"/>
  <c r="H14" i="7"/>
  <c r="H29" i="9"/>
  <c r="H10" i="7"/>
  <c r="H4" i="8"/>
  <c r="H4" i="11"/>
  <c r="H29" i="5"/>
  <c r="H30" i="10"/>
  <c r="H4" i="1"/>
  <c r="H9" i="8"/>
  <c r="H26" i="2"/>
  <c r="H9" i="5"/>
  <c r="H19" i="2"/>
  <c r="H19" i="12"/>
  <c r="H8" i="6"/>
  <c r="H14" i="5"/>
  <c r="H22" i="5"/>
  <c r="H7" i="9"/>
  <c r="H31" i="12"/>
  <c r="H12" i="6"/>
  <c r="H2" i="9"/>
  <c r="H2" i="1"/>
  <c r="H28" i="11"/>
  <c r="H22" i="6"/>
  <c r="H21" i="7"/>
  <c r="H9" i="6"/>
  <c r="H12" i="10"/>
  <c r="H29" i="7"/>
  <c r="H6" i="9"/>
  <c r="H5" i="9"/>
  <c r="H24" i="10"/>
  <c r="H18" i="8"/>
  <c r="H7" i="12"/>
  <c r="H15" i="11"/>
  <c r="H11" i="12"/>
  <c r="H5" i="7"/>
  <c r="H7" i="2"/>
  <c r="H25" i="10"/>
  <c r="H4" i="2"/>
  <c r="H20" i="4"/>
  <c r="H13" i="11"/>
  <c r="H18" i="9"/>
  <c r="H3" i="6"/>
  <c r="H10" i="2"/>
  <c r="H27" i="7"/>
  <c r="H20" i="6"/>
  <c r="H10" i="8"/>
  <c r="H17" i="6"/>
  <c r="H3" i="9"/>
  <c r="H21" i="11"/>
  <c r="H20" i="1"/>
  <c r="H8" i="8"/>
  <c r="H27" i="4"/>
  <c r="H3" i="12"/>
  <c r="H19" i="1"/>
  <c r="H23" i="6"/>
  <c r="H29" i="2"/>
  <c r="H17" i="5"/>
  <c r="H22" i="11"/>
  <c r="H11" i="6"/>
  <c r="H2" i="7"/>
  <c r="H21" i="9"/>
  <c r="H2" i="6"/>
  <c r="H3" i="8"/>
  <c r="H23" i="5"/>
  <c r="H14" i="9"/>
  <c r="H5" i="4"/>
  <c r="H26" i="9"/>
  <c r="H19" i="9"/>
  <c r="H31" i="11"/>
  <c r="H23" i="7"/>
  <c r="H9" i="11"/>
  <c r="H23" i="10"/>
  <c r="H9" i="10"/>
  <c r="H18" i="7"/>
  <c r="H7" i="8"/>
  <c r="H27" i="2"/>
  <c r="H5" i="10"/>
  <c r="H27" i="6"/>
  <c r="H12" i="2"/>
  <c r="H13" i="10"/>
  <c r="H8" i="9"/>
  <c r="H7" i="10"/>
  <c r="H10" i="12"/>
  <c r="H17" i="7"/>
  <c r="H19" i="5"/>
  <c r="H24" i="5"/>
  <c r="H13" i="9"/>
  <c r="H11" i="7"/>
  <c r="H22" i="7"/>
  <c r="H12" i="1"/>
  <c r="H30" i="6"/>
  <c r="H9" i="4"/>
  <c r="H16" i="5"/>
  <c r="H18" i="12"/>
  <c r="H19" i="6"/>
  <c r="H12" i="11"/>
  <c r="H28" i="8"/>
  <c r="H8" i="2"/>
  <c r="H30" i="11"/>
  <c r="H17" i="10"/>
  <c r="H16" i="6"/>
  <c r="N17" i="10" l="1"/>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<sst xmlns="http://schemas.openxmlformats.org/spreadsheetml/2006/main" count="461" uniqueCount="76">
  <si>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</si>
  <si>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</si>
  <si>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</si>
  <si>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</si>
  <si>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</si>
  <si>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</si>
  <si>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</si>
  <si>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</si>
  <si>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</si>
  <si>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</si>
  <si>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</si>
  <si>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</si>
  <si>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</si>
  <si>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</si>
  <si>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</si>
  <si>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</si>
  <si>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</si>
  <si>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</si>
  <si>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</si>
  <si>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</si>
  <si>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</si>
  <si>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</si>
  <si>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</si>
  <si>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</si>
  <si>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</si>
  <si>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</si>
  <si>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</si>
  <si>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</si>
  <si>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</si>
  <si>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</si>
  <si>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</si>
  <si>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</si>
  <si>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</si>
  <si>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</si>
  <si>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</si>
  <si>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</si>
  <si>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</si>
  <si>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</si>
  <si>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</si>
  <si>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</si>
  <si>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</si>
  <si>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</si>
  <si>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</si>
  <si>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</si>
  <si>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</si>
  <si>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</si>
  <si>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</si>
  <si>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</si>
  <si>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</si>
  <si>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</si>
  <si>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</si>
  <si>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</si>
  <si>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</si>
  <si>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</si>
  <si>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</si>
  <si>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</si>
  <si>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</si>
  <si>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</si>
  <si>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</si>
  <si>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</si>
  <si>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</si>
  <si>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</si>
  <si>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</si>
  <si>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</si>
  <si>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</si>
  <si>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</si>
  <si>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</si>
  <si>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</si>
  <si>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</si>
  <si>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</si>
  <si>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</si>
  <si>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</si>
  <si>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August Schönwetter</t>
  </si>
  <si>
    <t>Büro</t>
  </si>
  <si>
    <t>Wien</t>
  </si>
  <si>
    <t>Wertingen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</si>
</sst>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2" sqref="M32"/>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73</v>
      </c>
      <c r="K3" s="39"/>
      <c r="L3" s="39"/>
      <c r="M3" s="42" t="str">
        <f>Gesamt!A3</f>
        <v>August Schönwetter</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2">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73</v>
      </c>
      <c r="K6" s="39"/>
      <c r="L6" s="39"/>
      <c r="O6" s="35"/>
      <c r="Q6" s="7"/>
    </row>
    <row r="7" spans="1:21" x14ac:dyDescent="0.2">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2">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74</v>
      </c>
      <c r="K8" s="39">
        <v>30</v>
      </c>
      <c r="L8" s="39"/>
      <c r="O8" s="35"/>
      <c r="Q8" s="7"/>
    </row>
    <row r="9" spans="1:21" x14ac:dyDescent="0.2">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74</v>
      </c>
      <c r="K9" s="39">
        <v>30</v>
      </c>
      <c r="L9" s="39"/>
      <c r="M9" s="1" t="s">
        <v>25</v>
      </c>
      <c r="N9">
        <f>COUNTIF(C2:C32,"krank")</f>
        <v>0</v>
      </c>
      <c r="O9" s="35"/>
      <c r="Q9" s="7"/>
    </row>
    <row r="10" spans="1:21" x14ac:dyDescent="0.2">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74</v>
      </c>
      <c r="K10" s="39">
        <v>30</v>
      </c>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39" t="s">
        <v>75</v>
      </c>
      <c r="K12" s="39">
        <v>35.299999999999997</v>
      </c>
      <c r="L12" s="39">
        <v>27.9</v>
      </c>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75</v>
      </c>
      <c r="K13" s="39">
        <v>35.299999999999997</v>
      </c>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75</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75</v>
      </c>
      <c r="K15" s="39">
        <v>35.299999999999997</v>
      </c>
      <c r="L15" s="39">
        <v>27.9</v>
      </c>
      <c r="M15" s="1" t="s">
        <v>58</v>
      </c>
      <c r="N15">
        <f>Gesamt!B5+Gesamt!B7-Gesamt!G2</f>
        <v>75</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75</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75</v>
      </c>
      <c r="K17" s="39">
        <v>35.299999999999997</v>
      </c>
      <c r="L17" s="39">
        <v>27.9</v>
      </c>
      <c r="M17" s="1" t="s">
        <v>50</v>
      </c>
      <c r="N17" s="27">
        <f>SUM(G2:G32)</f>
        <v>152.49999999999997</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39" t="s">
        <v>75</v>
      </c>
      <c r="K18" s="39">
        <v>35.299999999999997</v>
      </c>
      <c r="L18" s="39">
        <v>27.9</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39" t="s">
        <v>75</v>
      </c>
      <c r="K19" s="39">
        <v>35.299999999999997</v>
      </c>
      <c r="L19" s="39">
        <v>27.9</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75</v>
      </c>
      <c r="K20" s="39">
        <v>35.299999999999997</v>
      </c>
      <c r="L20" s="39">
        <v>27.9</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75</v>
      </c>
      <c r="K21" s="39">
        <v>35.299999999999997</v>
      </c>
      <c r="L21" s="39">
        <v>27.9</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75</v>
      </c>
      <c r="K22" s="39">
        <v>35.299999999999997</v>
      </c>
      <c r="L22" s="39">
        <v>27.9</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75</v>
      </c>
      <c r="K23" s="39">
        <v>35.299999999999997</v>
      </c>
      <c r="L23" s="39">
        <v>27.9</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75</v>
      </c>
      <c r="K24" s="39">
        <v>35.299999999999997</v>
      </c>
      <c r="L24" s="39">
        <v>27.9</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41" t="s">
        <v>75</v>
      </c>
      <c r="K25" s="39">
        <v>35.299999999999997</v>
      </c>
      <c r="L25" s="39">
        <v>27.9</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74</v>
      </c>
      <c r="K27" s="39">
        <v>30</v>
      </c>
      <c r="L27" s="39">
        <v>22.05</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74</v>
      </c>
      <c r="K28" s="39">
        <v>30</v>
      </c>
      <c r="L28" s="39">
        <v>22.05</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74</v>
      </c>
      <c r="K29" s="39">
        <v>30</v>
      </c>
      <c r="L29" s="39">
        <v>22.05</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2" t="str">
        <f>Gesamt!A3</f>
        <v>August Schönwetter</v>
      </c>
      <c r="N3" s="42"/>
      <c r="O3" s="35"/>
      <c r="Q3" s="7"/>
    </row>
    <row r="4" spans="1:17" x14ac:dyDescent="0.2">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6.5</v>
      </c>
      <c r="I7" s="27">
        <f t="shared" si="2"/>
        <v>0</v>
      </c>
      <c r="J7" s="7"/>
      <c r="K7" s="39"/>
      <c r="L7" s="39"/>
      <c r="M7" s="1" t="s">
        <v>59</v>
      </c>
      <c r="N7" s="27">
        <f ca="1">Gesamt!B9+SUM(Gesamt!E2:E3)-SUM(Gesamt!J2:J3)</f>
        <v>-2.6645352591003757E-14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75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-2.6645352591003757E-14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7" sqref="C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-2.6645352591003757E-14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75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26" sqref="C2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-2.6645352591003757E-14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75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-2.6645352591003757E-14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75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-2.6645352591003757E-14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75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21" sqref="C21"/>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-2.6645352591003757E-14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75</v>
      </c>
      <c r="O15" s="35"/>
      <c r="Q15" s="7"/>
    </row>
    <row r="16" spans="1:17" x14ac:dyDescent="0.2">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-2.6645352591003757E-14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75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-2.6645352591003757E-14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75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-2.6645352591003757E-14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75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G37" sqref="G37"/>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-2.6645352591003757E-14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75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tabSelected="1" zoomScaleNormal="100" workbookViewId="0">
      <selection activeCell="E23" sqref="E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-2.6645352591003757E-14</v>
      </c>
      <c r="F2" s="8">
        <f>Januar!N9</f>
        <v>0</v>
      </c>
      <c r="G2" s="2">
        <f>Januar!N13</f>
        <v>0</v>
      </c>
      <c r="H2" s="7">
        <f>Januar!N17</f>
        <v>152.49999999999997</v>
      </c>
      <c r="I2" s="7"/>
      <c r="J2" s="7">
        <v>0</v>
      </c>
      <c r="Z2" s="2" t="b">
        <v>1</v>
      </c>
    </row>
    <row r="3" spans="1:26" ht="15" customHeight="1" x14ac:dyDescent="0.2">
      <c r="A3" s="43" t="s">
        <v>72</v>
      </c>
      <c r="B3" s="43"/>
      <c r="D3" s="6" t="s">
        <v>10</v>
      </c>
      <c r="E3" s="7">
        <f>Februar!N5</f>
        <v>0</v>
      </c>
      <c r="F3" s="8">
        <f>Februar!N9</f>
        <v>0</v>
      </c>
      <c r="G3" s="2">
        <f>Februar!N13</f>
        <v>0</v>
      </c>
      <c r="H3" s="7">
        <f>Februar!N17</f>
        <v>0</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50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-2.6645352591003757E-14</v>
      </c>
      <c r="F15" s="8">
        <f>SUM(F2:F13)</f>
        <v>0</v>
      </c>
      <c r="G15" s="2">
        <f>SUM(G2:G13)</f>
        <v>0</v>
      </c>
      <c r="H15" s="7">
        <f>SUM(H2:H13)</f>
        <v>152.49999999999997</v>
      </c>
      <c r="I15" s="7"/>
      <c r="J15" s="7">
        <f>SUM(J2:J13)</f>
        <v>0</v>
      </c>
    </row>
    <row r="16" spans="1:26" x14ac:dyDescent="0.2">
      <c r="A16" s="6" t="s">
        <v>9</v>
      </c>
      <c r="B16" s="7">
        <f>Januar!N27</f>
        <v>38.5</v>
      </c>
    </row>
    <row r="17" spans="1:7" x14ac:dyDescent="0.2">
      <c r="A17" s="6" t="s">
        <v>10</v>
      </c>
      <c r="B17" s="7">
        <f>Februar!N27</f>
        <v>38.5</v>
      </c>
      <c r="D17" s="4" t="s">
        <v>39</v>
      </c>
      <c r="E17" s="7">
        <f ca="1">SUM(E2:E13)+B9-J15</f>
        <v>-2.6645352591003757E-14</v>
      </c>
    </row>
    <row r="18" spans="1:7" x14ac:dyDescent="0.2">
      <c r="A18" s="6" t="s">
        <v>11</v>
      </c>
      <c r="B18" s="7">
        <f>März!N27</f>
        <v>38.5</v>
      </c>
      <c r="D18" s="9" t="s">
        <v>40</v>
      </c>
      <c r="G18" s="2">
        <f>B5+B7-G15</f>
        <v>75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2026-09-14T13:19:40Z</dcterms:modified>
</cp:coreProperties>
</file>