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F739D35D-390C-D447-A7EF-62430C5C9851}" xr6:coauthVersionLast="47" xr6:coauthVersionMax="47" xr10:uidLastSave="{00000000-0000-0000-0000-000000000000}"/>
  <bookViews>
    <workbookView xWindow="24480" yWindow="231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4" i="3"/>
  <c r="I5" i="3"/>
  <c r="I6" i="3"/>
  <c r="I7" i="3"/>
  <c r="I9" i="3"/>
  <c r="I10" i="3"/>
  <c r="I12" i="3"/>
  <c r="I13" i="3"/>
  <c r="I14" i="3"/>
  <c r="I16" i="3"/>
  <c r="I17" i="3"/>
  <c r="I30"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N25" i="3"/>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4" i="3"/>
  <c r="H29" i="3"/>
  <c r="H6" i="3"/>
  <c r="H7" i="3"/>
  <c r="H21" i="3"/>
  <c r="H31" i="3"/>
  <c r="H22" i="3"/>
  <c r="H25" i="3"/>
  <c r="H14" i="3"/>
  <c r="H17" i="3"/>
  <c r="H16" i="3"/>
  <c r="H23" i="3"/>
  <c r="H3" i="3"/>
  <c r="H28" i="3"/>
  <c r="H11" i="3"/>
  <c r="H18" i="3"/>
  <c r="H20" i="3"/>
  <c r="H2" i="3"/>
  <c r="H15" i="3"/>
  <c r="H30" i="3"/>
  <c r="H32" i="3"/>
  <c r="H27" i="3"/>
  <c r="H24" i="3"/>
  <c r="H13" i="3"/>
  <c r="H8" i="3"/>
  <c r="H9" i="3"/>
  <c r="I31" i="3" l="1"/>
  <c r="I15" i="3"/>
  <c r="I11" i="3"/>
  <c r="I8" i="3"/>
  <c r="I3"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32" i="5"/>
  <c r="H17" i="5"/>
  <c r="H7" i="5"/>
  <c r="H13" i="9"/>
  <c r="H16" i="9"/>
  <c r="H21" i="6"/>
  <c r="H4" i="6"/>
  <c r="H6" i="6"/>
  <c r="H22" i="12"/>
  <c r="H15" i="10"/>
  <c r="H2" i="10"/>
  <c r="H32" i="8"/>
  <c r="H10" i="2"/>
  <c r="H22" i="4"/>
  <c r="H27" i="1"/>
  <c r="H20" i="5"/>
  <c r="H5" i="8"/>
  <c r="H23" i="12"/>
  <c r="H9" i="7"/>
  <c r="H3" i="5"/>
  <c r="H6" i="9"/>
  <c r="H29" i="10"/>
  <c r="H9" i="2"/>
  <c r="H27" i="10"/>
  <c r="H3" i="4"/>
  <c r="H8" i="8"/>
  <c r="H18" i="12"/>
  <c r="H14" i="8"/>
  <c r="H24" i="10"/>
  <c r="H5" i="2"/>
  <c r="H27" i="7"/>
  <c r="H17" i="12"/>
  <c r="H14" i="4"/>
  <c r="H27" i="2"/>
  <c r="H16" i="12"/>
  <c r="H10" i="10"/>
  <c r="H8" i="11"/>
  <c r="H23" i="2"/>
  <c r="H15" i="9"/>
  <c r="H14" i="2"/>
  <c r="H18" i="9"/>
  <c r="H5" i="12"/>
  <c r="H16" i="6"/>
  <c r="H23" i="1"/>
  <c r="H12" i="11"/>
  <c r="H25" i="6"/>
  <c r="H8" i="5"/>
  <c r="H11" i="7"/>
  <c r="H26" i="8"/>
  <c r="H30" i="8"/>
  <c r="H22" i="10"/>
  <c r="H18" i="11"/>
  <c r="H7" i="10"/>
  <c r="H12" i="12"/>
  <c r="H11" i="12"/>
  <c r="H16" i="10"/>
  <c r="H18" i="5"/>
  <c r="H7" i="8"/>
  <c r="H10" i="7"/>
  <c r="H14" i="12"/>
  <c r="H5" i="4"/>
  <c r="H2" i="9"/>
  <c r="H24" i="8"/>
  <c r="H14" i="10"/>
  <c r="H6" i="7"/>
  <c r="H7" i="7"/>
  <c r="H24" i="6"/>
  <c r="H11" i="9"/>
  <c r="H8" i="10"/>
  <c r="H26" i="1"/>
  <c r="H25" i="7"/>
  <c r="H2" i="4"/>
  <c r="H24" i="1"/>
  <c r="H14" i="5"/>
  <c r="H10" i="9"/>
  <c r="H27" i="9"/>
  <c r="H17" i="7"/>
  <c r="H30" i="11"/>
  <c r="H21" i="10"/>
  <c r="H11" i="2"/>
  <c r="H2" i="7"/>
  <c r="H29" i="12"/>
  <c r="H25" i="10"/>
  <c r="H26" i="10"/>
  <c r="H2" i="1"/>
  <c r="H24" i="9"/>
  <c r="H17" i="4"/>
  <c r="H29" i="7"/>
  <c r="H3" i="12"/>
  <c r="H4" i="4"/>
  <c r="H9" i="12"/>
  <c r="H26" i="6"/>
  <c r="H28" i="4"/>
  <c r="H28" i="10"/>
  <c r="H18" i="2"/>
  <c r="H32" i="12"/>
  <c r="H21" i="7"/>
  <c r="H18" i="6"/>
  <c r="H31" i="9"/>
  <c r="H31" i="10"/>
  <c r="H25" i="5"/>
  <c r="H6" i="8"/>
  <c r="H15" i="4"/>
  <c r="H18" i="8"/>
  <c r="H21" i="11"/>
  <c r="H29" i="9"/>
  <c r="H31" i="12"/>
  <c r="H5" i="9"/>
  <c r="H19" i="12"/>
  <c r="H19" i="4"/>
  <c r="H32" i="7"/>
  <c r="H16" i="11"/>
  <c r="H30" i="9"/>
  <c r="H13" i="7"/>
  <c r="H20" i="9"/>
  <c r="H20" i="7"/>
  <c r="H9" i="8"/>
  <c r="H14" i="6"/>
  <c r="H4" i="12"/>
  <c r="H21" i="4"/>
  <c r="H22" i="9"/>
  <c r="H10" i="8"/>
  <c r="H23" i="4"/>
  <c r="H13" i="10"/>
  <c r="H20" i="10"/>
  <c r="H29" i="6"/>
  <c r="H27" i="8"/>
  <c r="H11" i="10"/>
  <c r="H2" i="11"/>
  <c r="H28" i="2"/>
  <c r="H19" i="8"/>
  <c r="H5" i="1"/>
  <c r="H28" i="11"/>
  <c r="H25" i="1"/>
  <c r="H9" i="10"/>
  <c r="H29" i="5"/>
  <c r="H9" i="1"/>
  <c r="H15" i="8"/>
  <c r="H27" i="4"/>
  <c r="H7" i="2"/>
  <c r="H28" i="1"/>
  <c r="H26" i="2"/>
  <c r="H14" i="7"/>
  <c r="H20" i="1"/>
  <c r="H8" i="9"/>
  <c r="H7" i="4"/>
  <c r="H7" i="11"/>
  <c r="H20" i="12"/>
  <c r="H10" i="11"/>
  <c r="H14" i="11"/>
  <c r="H7" i="1"/>
  <c r="H12" i="8"/>
  <c r="H13" i="5"/>
  <c r="H24" i="12"/>
  <c r="H13" i="6"/>
  <c r="H11" i="8"/>
  <c r="H4" i="7"/>
  <c r="H3" i="1"/>
  <c r="H3" i="6"/>
  <c r="H6" i="4"/>
  <c r="H23" i="9"/>
  <c r="H23" i="5"/>
  <c r="H7" i="9"/>
  <c r="H2" i="12"/>
  <c r="H26" i="11"/>
  <c r="H28" i="8"/>
  <c r="H25" i="2"/>
  <c r="H27" i="12"/>
  <c r="H11" i="4"/>
  <c r="H31" i="1"/>
  <c r="H11" i="5"/>
  <c r="H19" i="7"/>
  <c r="H13" i="12"/>
  <c r="H22" i="5"/>
  <c r="H20" i="2"/>
  <c r="H14" i="1"/>
  <c r="H16" i="5"/>
  <c r="H12" i="5"/>
  <c r="H5" i="10"/>
  <c r="H12" i="9"/>
  <c r="H6" i="1"/>
  <c r="H9" i="11"/>
  <c r="H3" i="8"/>
  <c r="H16" i="4"/>
  <c r="H8" i="7"/>
  <c r="H28" i="12"/>
  <c r="H13" i="1"/>
  <c r="H29" i="4"/>
  <c r="H25" i="9"/>
  <c r="H16" i="8"/>
  <c r="H17" i="6"/>
  <c r="H21" i="8"/>
  <c r="H5" i="3"/>
  <c r="H28" i="9"/>
  <c r="H20" i="11"/>
  <c r="H22" i="1"/>
  <c r="H11" i="6"/>
  <c r="H24" i="11"/>
  <c r="H6" i="2"/>
  <c r="H21" i="9"/>
  <c r="H4" i="10"/>
  <c r="H5" i="11"/>
  <c r="H6" i="11"/>
  <c r="H8" i="2"/>
  <c r="H25" i="12"/>
  <c r="H4" i="5"/>
  <c r="H12" i="1"/>
  <c r="H9" i="5"/>
  <c r="H30" i="6"/>
  <c r="H19" i="1"/>
  <c r="H3" i="10"/>
  <c r="H19" i="5"/>
  <c r="H17" i="8"/>
  <c r="H27" i="11"/>
  <c r="H12" i="6"/>
  <c r="H19" i="2"/>
  <c r="H29" i="1"/>
  <c r="H28" i="6"/>
  <c r="H20" i="4"/>
  <c r="H15" i="6"/>
  <c r="H22" i="2"/>
  <c r="H3" i="2"/>
  <c r="H17" i="10"/>
  <c r="H17" i="9"/>
  <c r="H19" i="9"/>
  <c r="H15" i="7"/>
  <c r="H17" i="11"/>
  <c r="H31" i="6"/>
  <c r="H4" i="1"/>
  <c r="H23" i="6"/>
  <c r="H3" i="9"/>
  <c r="H12" i="4"/>
  <c r="H31" i="4"/>
  <c r="H30" i="12"/>
  <c r="H19" i="3"/>
  <c r="H24" i="5"/>
  <c r="H15" i="5"/>
  <c r="H26" i="7"/>
  <c r="H13" i="8"/>
  <c r="H7" i="6"/>
  <c r="H21" i="2"/>
  <c r="H9" i="4"/>
  <c r="H25" i="4"/>
  <c r="H30" i="10"/>
  <c r="H22" i="8"/>
  <c r="H17" i="1"/>
  <c r="H26" i="3"/>
  <c r="H23" i="7"/>
  <c r="H15" i="1"/>
  <c r="H2" i="2"/>
  <c r="H21" i="1"/>
  <c r="H21" i="12"/>
  <c r="H9" i="9"/>
  <c r="H2" i="8"/>
  <c r="H13" i="4"/>
  <c r="H16" i="7"/>
  <c r="H31" i="11"/>
  <c r="H30" i="4"/>
  <c r="H8" i="6"/>
  <c r="H21" i="5"/>
  <c r="H17" i="2"/>
  <c r="H8" i="12"/>
  <c r="H26" i="12"/>
  <c r="H10" i="1"/>
  <c r="H12" i="10"/>
  <c r="H5" i="5"/>
  <c r="H24" i="4"/>
  <c r="H30" i="1"/>
  <c r="H23" i="10"/>
  <c r="H31" i="8"/>
  <c r="H12" i="7"/>
  <c r="H20" i="6"/>
  <c r="H6" i="10"/>
  <c r="H6" i="5"/>
  <c r="H10" i="6"/>
  <c r="H22" i="6"/>
  <c r="H4" i="8"/>
  <c r="H30" i="7"/>
  <c r="H23" i="11"/>
  <c r="H19" i="10"/>
  <c r="H25" i="11"/>
  <c r="H7" i="12"/>
  <c r="H8" i="4"/>
  <c r="H11" i="1"/>
  <c r="H20" i="8"/>
  <c r="H12" i="2"/>
  <c r="H8" i="1"/>
  <c r="H15" i="12"/>
  <c r="H32" i="1"/>
  <c r="H9" i="6"/>
  <c r="H27" i="6"/>
  <c r="H13" i="11"/>
  <c r="H2" i="5"/>
  <c r="H26" i="9"/>
  <c r="H3" i="11"/>
  <c r="H19" i="6"/>
  <c r="H22" i="7"/>
  <c r="H18" i="1"/>
  <c r="H13" i="2"/>
  <c r="H16" i="2"/>
  <c r="H16" i="1"/>
  <c r="H31" i="5"/>
  <c r="H12" i="3"/>
  <c r="H23" i="8"/>
  <c r="H15" i="11"/>
  <c r="H10" i="4"/>
  <c r="H29" i="11"/>
  <c r="H18" i="7"/>
  <c r="H30" i="5"/>
  <c r="H25" i="8"/>
  <c r="H5" i="7"/>
  <c r="H19" i="11"/>
  <c r="H24" i="2"/>
  <c r="H15" i="2"/>
  <c r="H4" i="9"/>
  <c r="H27" i="5"/>
  <c r="H32" i="10"/>
  <c r="H4" i="11"/>
  <c r="H6" i="12"/>
  <c r="H29" i="8"/>
  <c r="H24" i="7"/>
  <c r="H18" i="10"/>
  <c r="H28" i="5"/>
  <c r="H31" i="7"/>
  <c r="H28" i="7"/>
  <c r="H26" i="5"/>
  <c r="H10" i="5"/>
  <c r="H3" i="7"/>
  <c r="H5" i="6"/>
  <c r="H26" i="4"/>
  <c r="H10" i="12"/>
  <c r="H4" i="2"/>
  <c r="H18" i="4"/>
  <c r="H2" i="6"/>
  <c r="H14" i="9"/>
  <c r="H22" i="11"/>
  <c r="H11" i="11"/>
  <c r="H29" i="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N27" i="9"/>
  <c r="N27" i="6"/>
  <c r="N27" i="4"/>
  <c r="N27" i="7"/>
  <c r="N27" i="3"/>
  <c r="N27" i="5"/>
  <c r="N27" i="2"/>
  <c r="N27" i="1"/>
  <c r="N27" i="10"/>
  <c r="N27" i="8"/>
  <c r="N27" i="1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<sst xmlns="http://schemas.openxmlformats.org/spreadsheetml/2006/main" count="424" uniqueCount="72">
  <si>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</si>
  <si>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</si>
  <si>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</si>
  <si>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</si>
  <si>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</si>
  <si>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</si>
  <si>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</si>
  <si>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</si>
  <si>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</si>
  <si>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</si>
  <si>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</si>
  <si>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</si>
  <si>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</si>
  <si>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</si>
  <si>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</si>
  <si>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</si>
  <si>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</si>
  <si>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</si>
  <si>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</si>
  <si>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</si>
  <si>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</si>
  <si>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</si>
  <si>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</si>
  <si>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</si>
  <si>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</si>
  <si>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</si>
  <si>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</si>
  <si>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</si>
  <si>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</si>
  <si>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</si>
  <si>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</si>
  <si>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</si>
  <si>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</si>
  <si>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</si>
  <si>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</si>
  <si>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</si>
  <si>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</si>
  <si>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</si>
  <si>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</si>
  <si>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</si>
  <si>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</si>
  <si>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</si>
  <si>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</si>
  <si>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</si>
  <si>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</si>
  <si>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</si>
  <si>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</si>
  <si>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</si>
  <si>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</si>
  <si>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</si>
  <si>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</si>
  <si>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</si>
  <si>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</si>
  <si>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</si>
  <si>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</si>
  <si>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</si>
  <si>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</si>
  <si>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</si>
  <si>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</si>
  <si>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</si>
  <si>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</si>
  <si>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</si>
  <si>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</si>
  <si>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</si>
  <si>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</si>
  <si>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</si>
  <si>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</si>
  <si>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</si>
  <si>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</si>
  <si>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</si>
  <si>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</si>
  <si>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Romy Schönwetter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</si>
</sst>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Q28" sqref="Q2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21" x14ac:dyDescent="0.2">
      <c r="A4" s="29">
        <v>46025</v>
      </c>
      <c r="B4" t="str">
        <f t="shared" si="0"/>
        <v>Sa</v>
      </c>
      <c r="C4" s="26"/>
      <c r="G4" s="27">
        <f t="shared" si="1"/>
        <v>0</v>
      </c>
      <c r="H4" s="27">
        <f ca="1">IF(Q4&lt;&gt;"",Q4,IF(OR(C4="Feiertag",A4&lt;Gesamt!$B$11,A4&gt;Gesamt!$B$13,),0,INDIRECT("N"&amp;WEEKDAY(A4,2)+19)))</f>
        <v>4</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12</v>
      </c>
      <c r="O7" s="35"/>
      <c r="Q7" s="7"/>
    </row>
    <row r="8" spans="1:21" x14ac:dyDescent="0.2">
      <c r="A8" s="29">
        <v>46029</v>
      </c>
      <c r="B8" t="str">
        <f t="shared" si="0"/>
        <v>Mi</v>
      </c>
      <c r="D8" s="24">
        <v>0.33333333333333331</v>
      </c>
      <c r="E8" s="24">
        <v>0.5</v>
      </c>
      <c r="G8" s="27">
        <f t="shared" si="1"/>
        <v>4</v>
      </c>
      <c r="H8" s="27">
        <f ca="1">IF(Q8&lt;&gt;"",Q8,IF(OR(C8="Feiertag",A8&lt;Gesamt!$B$11,A8&gt;Gesamt!$B$13,),0,INDIRECT("N"&amp;WEEKDAY(A8,2)+19)))</f>
        <v>4</v>
      </c>
      <c r="I8" s="27">
        <f t="shared" ca="1"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D11" s="24">
        <v>0.33333333333333331</v>
      </c>
      <c r="E11" s="24">
        <v>0.5</v>
      </c>
      <c r="G11" s="27">
        <f t="shared" si="1"/>
        <v>4</v>
      </c>
      <c r="H11" s="27">
        <f ca="1">IF(Q11&lt;&gt;"",Q11,IF(OR(C11="Feiertag",A11&lt;Gesamt!$B$11,A11&gt;Gesamt!$B$13,),0,INDIRECT("N"&amp;WEEKDAY(A11,2)+19)))</f>
        <v>4</v>
      </c>
      <c r="I11" s="27">
        <f t="shared" ca="1"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D15" s="24">
        <v>0.33333333333333331</v>
      </c>
      <c r="E15" s="24">
        <v>0.5</v>
      </c>
      <c r="G15" s="27">
        <f t="shared" si="1"/>
        <v>4</v>
      </c>
      <c r="H15" s="27">
        <f ca="1">IF(Q15&lt;&gt;"",Q15,IF(OR(C15="Feiertag",A15&lt;Gesamt!$B$11,A15&gt;Gesamt!$B$13,),0,INDIRECT("N"&amp;WEEKDAY(A15,2)+19)))</f>
        <v>4</v>
      </c>
      <c r="I15" s="27">
        <f t="shared" ca="1"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32</v>
      </c>
      <c r="O17" s="35"/>
      <c r="Q17" s="7"/>
    </row>
    <row r="18" spans="1:17" x14ac:dyDescent="0.2">
      <c r="A18" s="29">
        <v>46039</v>
      </c>
      <c r="B18" t="str">
        <f t="shared" si="0"/>
        <v>Sa</v>
      </c>
      <c r="D18" s="24">
        <v>0.33333333333333331</v>
      </c>
      <c r="E18" s="24">
        <v>0.5</v>
      </c>
      <c r="G18" s="27">
        <f t="shared" si="1"/>
        <v>4</v>
      </c>
      <c r="H18" s="27">
        <f ca="1">IF(Q18&lt;&gt;"",Q18,IF(OR(C18="Feiertag",A18&lt;Gesamt!$B$11,A18&gt;Gesamt!$B$13,),0,INDIRECT("N"&amp;WEEKDAY(A18,2)+19)))</f>
        <v>4</v>
      </c>
      <c r="I18" s="27">
        <f t="shared" ca="1"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46043</v>
      </c>
      <c r="B22" t="str">
        <f t="shared" si="0"/>
        <v>Mi</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46044</v>
      </c>
      <c r="B23" t="str">
        <f t="shared" si="0"/>
        <v>Do</v>
      </c>
      <c r="D23" s="24">
        <v>0.33333333333333331</v>
      </c>
      <c r="E23" s="24">
        <v>0.5</v>
      </c>
      <c r="G23" s="27">
        <f t="shared" si="1"/>
        <v>4</v>
      </c>
      <c r="H23" s="27">
        <f ca="1">IF(Q23&lt;&gt;"",Q23,IF(OR(C23="Feiertag",A23&lt;Gesamt!$B$11,A23&gt;Gesamt!$B$13,),0,INDIRECT("N"&amp;WEEKDAY(A23,2)+19)))</f>
        <v>0</v>
      </c>
      <c r="I23" s="27">
        <f t="shared" ca="1" si="2"/>
        <v>4</v>
      </c>
      <c r="J23" s="7"/>
      <c r="K23" s="39"/>
      <c r="L23" s="39"/>
      <c r="M23" s="6" t="s">
        <v>46</v>
      </c>
      <c r="N23" s="7">
        <f>Gesamt!C33</f>
        <v>0</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46046</v>
      </c>
      <c r="B25" t="str">
        <f t="shared" si="0"/>
        <v>Sa</v>
      </c>
      <c r="D25" s="24">
        <v>0.33333333333333331</v>
      </c>
      <c r="E25" s="24">
        <v>0.5</v>
      </c>
      <c r="G25" s="27">
        <f t="shared" si="1"/>
        <v>4</v>
      </c>
      <c r="H25" s="27">
        <f ca="1">IF(Q25&lt;&gt;"",Q25,IF(OR(C25="Feiertag",A25&lt;Gesamt!$B$11,A25&gt;Gesamt!$B$13,),0,INDIRECT("N"&amp;WEEKDAY(A25,2)+19)))</f>
        <v>4</v>
      </c>
      <c r="I25" s="27">
        <f t="shared" ca="1" si="2"/>
        <v>0</v>
      </c>
      <c r="J25" s="7"/>
      <c r="K25" s="39"/>
      <c r="L25" s="39"/>
      <c r="M25" s="6" t="s">
        <v>48</v>
      </c>
      <c r="N25" s="7">
        <f>Gesamt!C35</f>
        <v>4</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46049</v>
      </c>
      <c r="B28" t="str">
        <f t="shared" si="0"/>
        <v>Di</v>
      </c>
      <c r="D28" s="24">
        <v>0.33333333333333331</v>
      </c>
      <c r="E28" s="24">
        <v>0.5</v>
      </c>
      <c r="G28" s="27">
        <f t="shared" si="1"/>
        <v>4</v>
      </c>
      <c r="H28" s="27">
        <f ca="1">IF(Q28&lt;&gt;"",Q28,IF(OR(C28="Feiertag",A28&lt;Gesamt!$B$11,A28&gt;Gesamt!$B$13,),0,INDIRECT("N"&amp;WEEKDAY(A28,2)+19)))</f>
        <v>0</v>
      </c>
      <c r="I28" s="27">
        <f t="shared" ca="1" si="2"/>
        <v>4</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4</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D31" s="24">
        <v>0.33333333333333331</v>
      </c>
      <c r="E31" s="24">
        <v>0.5</v>
      </c>
      <c r="G31" s="27">
        <f t="shared" si="1"/>
        <v>4</v>
      </c>
      <c r="H31" s="27">
        <f ca="1">IF(Q31&lt;&gt;"",Q31,IF(OR(C31="Feiertag",A31&lt;Gesamt!$B$11,A31&gt;Gesamt!$B$13,),0,INDIRECT("N"&amp;WEEKDAY(A31,2)+19)))</f>
        <v>0</v>
      </c>
      <c r="I31" s="27">
        <f t="shared" ca="1" si="2"/>
        <v>4</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4</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Romy Schönwetter</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12</v>
      </c>
      <c r="O7" s="35"/>
      <c r="Q7" s="7"/>
    </row>
    <row r="8" spans="1:17" x14ac:dyDescent="0.2">
      <c r="A8" s="29">
        <v>46060</v>
      </c>
      <c r="B8" t="str">
        <f t="shared" si="0"/>
        <v>Sa</v>
      </c>
      <c r="G8" s="27">
        <f t="shared" si="1"/>
        <v>0</v>
      </c>
      <c r="H8" s="27">
        <f ca="1">IF(Q8&lt;&gt;"",Q8,IF(OR(C8="Feiertag",A8&lt;Gesamt!$B$11,A8&gt;Gesamt!$B$13,),0,INDIRECT("N"&amp;WEEKDAY(A8,2)+19)))</f>
        <v>4</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4</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46074</v>
      </c>
      <c r="B22" t="str">
        <f t="shared" si="0"/>
        <v>Sa</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46078</v>
      </c>
      <c r="B26" t="str">
        <f t="shared" si="0"/>
        <v>Mi</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4</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12</v>
      </c>
      <c r="O7" s="35"/>
      <c r="Q7" s="7"/>
    </row>
    <row r="8" spans="1:17" x14ac:dyDescent="0.2">
      <c r="A8" s="29">
        <v>46088</v>
      </c>
      <c r="B8" t="str">
        <f t="shared" si="0"/>
        <v>Sa</v>
      </c>
      <c r="G8" s="27">
        <f t="shared" si="1"/>
        <v>0</v>
      </c>
      <c r="H8" s="27">
        <f ca="1">IF(Q8&lt;&gt;"",Q8,IF(OR(C8="Feiertag",A8&lt;Gesamt!$B$11,A8&gt;Gesamt!$B$13,),0,INDIRECT("N"&amp;WEEKDAY(A8,2)+19)))</f>
        <v>4</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4</v>
      </c>
      <c r="I15" s="27">
        <f t="shared" si="2"/>
        <v>0</v>
      </c>
      <c r="J15" s="7"/>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46102</v>
      </c>
      <c r="B22" t="str">
        <f t="shared" si="0"/>
        <v>Sa</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46106</v>
      </c>
      <c r="B26" t="str">
        <f t="shared" si="0"/>
        <v>Mi</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4</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12</v>
      </c>
      <c r="O7" s="35"/>
      <c r="Q7" s="7"/>
    </row>
    <row r="8" spans="1:17" x14ac:dyDescent="0.2">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4</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46134</v>
      </c>
      <c r="B23" t="str">
        <f t="shared" si="0"/>
        <v>Mi</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46137</v>
      </c>
      <c r="B26" t="str">
        <f t="shared" si="0"/>
        <v>Sa</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4</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4</v>
      </c>
      <c r="I3" s="27">
        <f t="shared" ref="I3:I32" si="2">IF(OR(C3="Überstundenabbau",C3="Urlaub halber Tag",E3&lt;&gt;""),G3-H3,0)</f>
        <v>0</v>
      </c>
      <c r="J3" s="7"/>
      <c r="K3" s="39"/>
      <c r="L3" s="39"/>
      <c r="M3" s="41" t="str">
        <f>Gesamt!A3</f>
        <v>Romy Schönwetter</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4</v>
      </c>
      <c r="I7" s="27">
        <f t="shared" si="2"/>
        <v>0</v>
      </c>
      <c r="J7" s="7"/>
      <c r="K7" s="39"/>
      <c r="L7" s="39"/>
      <c r="M7" s="1" t="s">
        <v>59</v>
      </c>
      <c r="N7" s="27">
        <f ca="1">Gesamt!B9+SUM(Gesamt!E2:E6)-SUM(Gesamt!J2:J6)</f>
        <v>12</v>
      </c>
      <c r="O7" s="35"/>
      <c r="Q7" s="7"/>
    </row>
    <row r="8" spans="1:17" x14ac:dyDescent="0.2">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4</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46162</v>
      </c>
      <c r="B21" t="str">
        <f t="shared" si="0"/>
        <v>Mi</v>
      </c>
      <c r="G21" s="27">
        <f t="shared" si="1"/>
        <v>0</v>
      </c>
      <c r="H21" s="27">
        <f ca="1">IF(Q21&lt;&gt;"",Q21,IF(OR(C21="Feiertag",A21&lt;Gesamt!$B$11,A21&gt;Gesamt!$B$13,),0,INDIRECT("N"&amp;WEEKDAY(A21,2)+19)))</f>
        <v>4</v>
      </c>
      <c r="I21" s="27">
        <f t="shared" si="2"/>
        <v>0</v>
      </c>
      <c r="J21" s="7"/>
      <c r="K21" s="39"/>
      <c r="L21" s="39"/>
      <c r="M21" s="6" t="s">
        <v>44</v>
      </c>
      <c r="N21" s="7">
        <f>Gesamt!C31</f>
        <v>0</v>
      </c>
      <c r="O21" s="35"/>
      <c r="Q21" s="7"/>
    </row>
    <row r="22" spans="1:17" x14ac:dyDescent="0.2">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46165</v>
      </c>
      <c r="B24" t="str">
        <f t="shared" si="0"/>
        <v>Sa</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46167</v>
      </c>
      <c r="B26" t="str">
        <f t="shared" si="0"/>
        <v>Mo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46169</v>
      </c>
      <c r="B28" t="str">
        <f t="shared" si="0"/>
        <v>Mi</v>
      </c>
      <c r="G28" s="27">
        <f t="shared" si="1"/>
        <v>0</v>
      </c>
      <c r="H28" s="27">
        <f ca="1">IF(Q28&lt;&gt;"",Q28,IF(OR(C28="Feiertag",A28&lt;Gesamt!$B$11,A28&gt;Gesamt!$B$13,),0,INDIRECT("N"&amp;WEEKDAY(A28,2)+19)))</f>
        <v>4</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4</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46176</v>
      </c>
      <c r="B4" t="str">
        <f t="shared" si="0"/>
        <v>Mi</v>
      </c>
      <c r="G4" s="27">
        <f t="shared" si="1"/>
        <v>0</v>
      </c>
      <c r="H4" s="27">
        <f ca="1">IF(Q4&lt;&gt;"",Q4,IF(OR(C4="Feiertag",A4&lt;Gesamt!$B$11,A4&gt;Gesamt!$B$13,),0,INDIRECT("N"&amp;WEEKDAY(A4,2)+19)))</f>
        <v>4</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4</v>
      </c>
      <c r="I7" s="27">
        <f t="shared" si="2"/>
        <v>0</v>
      </c>
      <c r="J7" s="7"/>
      <c r="K7" s="39"/>
      <c r="L7" s="39"/>
      <c r="M7" s="1" t="s">
        <v>59</v>
      </c>
      <c r="N7" s="27">
        <f ca="1">Gesamt!B9+SUM(Gesamt!E2:E7)-SUM(Gesamt!J2:J7)</f>
        <v>12</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4</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4</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4</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46193</v>
      </c>
      <c r="B21" t="str">
        <f t="shared" si="0"/>
        <v>Sa</v>
      </c>
      <c r="G21" s="27">
        <f t="shared" si="1"/>
        <v>0</v>
      </c>
      <c r="H21" s="27">
        <f ca="1">IF(Q21&lt;&gt;"",Q21,IF(OR(C21="Feiertag",A21&lt;Gesamt!$B$11,A21&gt;Gesamt!$B$13,),0,INDIRECT("N"&amp;WEEKDAY(A21,2)+19)))</f>
        <v>4</v>
      </c>
      <c r="I21" s="27">
        <f t="shared" si="2"/>
        <v>0</v>
      </c>
      <c r="J21" s="7"/>
      <c r="K21" s="39"/>
      <c r="L21" s="39"/>
      <c r="M21" s="6" t="s">
        <v>44</v>
      </c>
      <c r="N21" s="7">
        <f>Gesamt!C31</f>
        <v>0</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46197</v>
      </c>
      <c r="B25" t="str">
        <f t="shared" si="0"/>
        <v>Mi</v>
      </c>
      <c r="G25" s="27">
        <f t="shared" si="1"/>
        <v>0</v>
      </c>
      <c r="H25" s="27">
        <f ca="1">IF(Q25&lt;&gt;"",Q25,IF(OR(C25="Feiertag",A25&lt;Gesamt!$B$11,A25&gt;Gesamt!$B$13,),0,INDIRECT("N"&amp;WEEKDAY(A25,2)+19)))</f>
        <v>4</v>
      </c>
      <c r="I25" s="27">
        <f t="shared" si="2"/>
        <v>0</v>
      </c>
      <c r="J25" s="7"/>
      <c r="K25" s="39"/>
      <c r="L25" s="39"/>
      <c r="M25" s="6" t="s">
        <v>48</v>
      </c>
      <c r="N25" s="7">
        <f>Gesamt!C35</f>
        <v>4</v>
      </c>
      <c r="O25" s="35"/>
      <c r="Q25" s="7"/>
    </row>
    <row r="26" spans="1:17" x14ac:dyDescent="0.2">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46200</v>
      </c>
      <c r="B28" t="str">
        <f t="shared" si="0"/>
        <v>Sa</v>
      </c>
      <c r="G28" s="27">
        <f t="shared" si="1"/>
        <v>0</v>
      </c>
      <c r="H28" s="27">
        <f ca="1">IF(Q28&lt;&gt;"",Q28,IF(OR(C28="Feiertag",A28&lt;Gesamt!$B$11,A28&gt;Gesamt!$B$13,),0,INDIRECT("N"&amp;WEEKDAY(A28,2)+19)))</f>
        <v>4</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12</v>
      </c>
      <c r="O7" s="35"/>
      <c r="Q7" s="7"/>
    </row>
    <row r="8" spans="1:17" x14ac:dyDescent="0.2">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4</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46225</v>
      </c>
      <c r="B23" t="str">
        <f t="shared" si="0"/>
        <v>Mi</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46228</v>
      </c>
      <c r="B26" t="str">
        <f t="shared" si="0"/>
        <v>Sa</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4</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4</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12</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4</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46256</v>
      </c>
      <c r="B23" t="str">
        <f t="shared" si="0"/>
        <v>Sa</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4</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4</v>
      </c>
      <c r="I3" s="27">
        <f t="shared" ref="I3:I31" si="2">IF(OR(C3="Überstundenabbau",C3="Urlaub halber Tag",E3&lt;&gt;""),G3-H3,0)</f>
        <v>0</v>
      </c>
      <c r="J3" s="7"/>
      <c r="K3" s="39"/>
      <c r="L3" s="39"/>
      <c r="M3" s="41" t="str">
        <f>Gesamt!A3</f>
        <v>Romy Schönwetter</v>
      </c>
      <c r="N3" s="41"/>
      <c r="O3" s="35"/>
      <c r="Q3" s="7"/>
    </row>
    <row r="4" spans="1:17" x14ac:dyDescent="0.2">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4</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v>
      </c>
      <c r="O7" s="35"/>
      <c r="Q7" s="7"/>
    </row>
    <row r="8" spans="1:17" x14ac:dyDescent="0.2">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46288</v>
      </c>
      <c r="B24" t="str">
        <f t="shared" si="3"/>
        <v>Mi</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4</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46298</v>
      </c>
      <c r="B4" t="str">
        <f t="shared" si="0"/>
        <v>Sa</v>
      </c>
      <c r="G4" s="27">
        <f t="shared" si="1"/>
        <v>0</v>
      </c>
      <c r="H4" s="27">
        <f ca="1">IF(Q4&lt;&gt;"",Q4,IF(OR(C4="Feiertag",A4&lt;Gesamt!$B$11,A4&gt;Gesamt!$B$13,),0,INDIRECT("N"&amp;WEEKDAY(A4,2)+19)))</f>
        <v>4</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12</v>
      </c>
      <c r="O7" s="35"/>
      <c r="Q7" s="7"/>
    </row>
    <row r="8" spans="1:17" x14ac:dyDescent="0.2">
      <c r="A8" s="29">
        <v>46302</v>
      </c>
      <c r="B8" t="str">
        <f t="shared" si="0"/>
        <v>Mi</v>
      </c>
      <c r="G8" s="27">
        <f t="shared" si="1"/>
        <v>0</v>
      </c>
      <c r="H8" s="27">
        <f ca="1">IF(Q8&lt;&gt;"",Q8,IF(OR(C8="Feiertag",A8&lt;Gesamt!$B$11,A8&gt;Gesamt!$B$13,),0,INDIRECT("N"&amp;WEEKDAY(A8,2)+19)))</f>
        <v>4</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4</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4</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4</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46316</v>
      </c>
      <c r="B22" t="str">
        <f t="shared" si="0"/>
        <v>Mi</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46319</v>
      </c>
      <c r="B25" t="str">
        <f t="shared" si="0"/>
        <v>Sa</v>
      </c>
      <c r="G25" s="27">
        <f t="shared" si="1"/>
        <v>0</v>
      </c>
      <c r="H25" s="27">
        <f ca="1">IF(Q25&lt;&gt;"",Q25,IF(OR(C25="Feiertag",A25&lt;Gesamt!$B$11,A25&gt;Gesamt!$B$13,),0,INDIRECT("N"&amp;WEEKDAY(A25,2)+19)))</f>
        <v>4</v>
      </c>
      <c r="I25" s="27">
        <f t="shared" si="2"/>
        <v>0</v>
      </c>
      <c r="J25" s="7"/>
      <c r="K25" s="39"/>
      <c r="L25" s="39"/>
      <c r="M25" s="6" t="s">
        <v>48</v>
      </c>
      <c r="N25" s="7">
        <f>Gesamt!C35</f>
        <v>4</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4</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4</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12</v>
      </c>
      <c r="O7" s="35"/>
      <c r="Q7" s="7"/>
    </row>
    <row r="8" spans="1:17" x14ac:dyDescent="0.2">
      <c r="A8" s="29">
        <v>46333</v>
      </c>
      <c r="B8" t="str">
        <f t="shared" si="0"/>
        <v>Sa</v>
      </c>
      <c r="G8" s="27">
        <f t="shared" si="1"/>
        <v>0</v>
      </c>
      <c r="H8" s="27">
        <f ca="1">IF(Q8&lt;&gt;"",Q8,IF(OR(C8="Feiertag",A8&lt;Gesamt!$B$11,A8&gt;Gesamt!$B$13,),0,INDIRECT("N"&amp;WEEKDAY(A8,2)+19)))</f>
        <v>4</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4</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46347</v>
      </c>
      <c r="B22" t="str">
        <f t="shared" si="0"/>
        <v>Sa</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46351</v>
      </c>
      <c r="B26" t="str">
        <f t="shared" si="0"/>
        <v>Mi</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4</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4</v>
      </c>
      <c r="I3" s="27">
        <f t="shared" ref="I3:I32" si="2">IF(OR(C3="Überstundenabbau",C3="Urlaub halber Tag",E3&lt;&gt;""),G3-H3,0)</f>
        <v>0</v>
      </c>
      <c r="J3" s="7"/>
      <c r="K3" s="39"/>
      <c r="L3" s="39"/>
      <c r="M3" s="41" t="str">
        <f>Gesamt!A3</f>
        <v>Romy Schönwetter</v>
      </c>
      <c r="N3" s="41"/>
      <c r="O3" s="35"/>
      <c r="Q3" s="7"/>
    </row>
    <row r="4" spans="1:17" x14ac:dyDescent="0.2">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4</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v>
      </c>
      <c r="O7" s="35"/>
      <c r="Q7" s="7"/>
    </row>
    <row r="8" spans="1:17" x14ac:dyDescent="0.2">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46379</v>
      </c>
      <c r="B24" t="str">
        <f t="shared" si="0"/>
        <v>Mi</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4</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35" sqref="E3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12</v>
      </c>
      <c r="F2" s="8">
        <f>Januar!N9</f>
        <v>0</v>
      </c>
      <c r="G2" s="2">
        <f>Januar!N13</f>
        <v>0</v>
      </c>
      <c r="H2" s="7">
        <f>Januar!N17</f>
        <v>32</v>
      </c>
      <c r="I2" s="7"/>
      <c r="J2" s="7">
        <v>0</v>
      </c>
      <c r="Z2" s="2" t="b">
        <v>1</v>
      </c>
    </row>
    <row r="3" spans="1:26" ht="15" customHeight="1" x14ac:dyDescent="0.2">
      <c r="A3" s="42" t="s">
        <v>71</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20</v>
      </c>
      <c r="D15" s="9" t="s">
        <v>23</v>
      </c>
      <c r="E15" s="7">
        <f ca="1">SUM(E2:E13)</f>
        <v>12</v>
      </c>
      <c r="F15" s="8">
        <f>SUM(F2:F13)</f>
        <v>0</v>
      </c>
      <c r="G15" s="2">
        <f>SUM(G2:G13)</f>
        <v>0</v>
      </c>
      <c r="H15" s="7">
        <f>SUM(H2:H13)</f>
        <v>32</v>
      </c>
      <c r="I15" s="7"/>
      <c r="J15" s="7">
        <f>SUM(J2:J13)</f>
        <v>0</v>
      </c>
    </row>
    <row r="16" spans="1:26" x14ac:dyDescent="0.2">
      <c r="A16" s="6" t="s">
        <v>9</v>
      </c>
      <c r="B16" s="7">
        <v>20</v>
      </c>
    </row>
    <row r="17" spans="1:7" x14ac:dyDescent="0.2">
      <c r="A17" s="6" t="s">
        <v>10</v>
      </c>
      <c r="B17" s="7">
        <v>20</v>
      </c>
      <c r="D17" s="4" t="s">
        <v>39</v>
      </c>
      <c r="E17" s="7">
        <f ca="1">SUM(E2:E13)+B9-J15</f>
        <v>12</v>
      </c>
    </row>
    <row r="18" spans="1:7" x14ac:dyDescent="0.2">
      <c r="A18" s="6" t="s">
        <v>11</v>
      </c>
      <c r="B18" s="7">
        <v>20</v>
      </c>
      <c r="D18" s="9" t="s">
        <v>40</v>
      </c>
      <c r="G18" s="2">
        <f>B5+B7-G15</f>
        <v>25</v>
      </c>
    </row>
    <row r="19" spans="1:7" x14ac:dyDescent="0.2">
      <c r="A19" s="6" t="s">
        <v>12</v>
      </c>
      <c r="B19" s="7">
        <v>20</v>
      </c>
    </row>
    <row r="20" spans="1:7" x14ac:dyDescent="0.2">
      <c r="A20" s="6" t="s">
        <v>13</v>
      </c>
      <c r="B20" s="7">
        <v>20</v>
      </c>
    </row>
    <row r="21" spans="1:7" x14ac:dyDescent="0.2">
      <c r="A21" s="6" t="s">
        <v>14</v>
      </c>
      <c r="B21" s="7">
        <v>20</v>
      </c>
    </row>
    <row r="22" spans="1:7" x14ac:dyDescent="0.2">
      <c r="A22" s="6" t="s">
        <v>15</v>
      </c>
      <c r="B22" s="7">
        <v>20</v>
      </c>
    </row>
    <row r="23" spans="1:7" x14ac:dyDescent="0.2">
      <c r="A23" s="6" t="s">
        <v>16</v>
      </c>
      <c r="B23" s="7">
        <v>20</v>
      </c>
    </row>
    <row r="24" spans="1:7" x14ac:dyDescent="0.2">
      <c r="A24" s="6" t="s">
        <v>17</v>
      </c>
      <c r="B24" s="7">
        <v>20</v>
      </c>
    </row>
    <row r="25" spans="1:7" x14ac:dyDescent="0.2">
      <c r="A25" s="6" t="s">
        <v>18</v>
      </c>
      <c r="B25" s="7">
        <v>20</v>
      </c>
    </row>
    <row r="26" spans="1:7" x14ac:dyDescent="0.2">
      <c r="A26" s="6" t="s">
        <v>19</v>
      </c>
      <c r="B26" s="7">
        <v>20</v>
      </c>
    </row>
    <row r="27" spans="1:7" x14ac:dyDescent="0.2">
      <c r="A27" s="6" t="s">
        <v>20</v>
      </c>
      <c r="B27" s="7">
        <v>20</v>
      </c>
    </row>
    <row r="29" spans="1:7" x14ac:dyDescent="0.2">
      <c r="A29" s="3" t="s">
        <v>42</v>
      </c>
      <c r="C29" s="3" t="s">
        <v>6</v>
      </c>
    </row>
    <row r="30" spans="1:7" x14ac:dyDescent="0.2">
      <c r="A30" s="6" t="s">
        <v>43</v>
      </c>
      <c r="C30" s="7">
        <v>0</v>
      </c>
    </row>
    <row r="31" spans="1:7" x14ac:dyDescent="0.2">
      <c r="A31" s="6" t="s">
        <v>44</v>
      </c>
      <c r="C31" s="7">
        <v>0</v>
      </c>
    </row>
    <row r="32" spans="1:7" x14ac:dyDescent="0.2">
      <c r="A32" s="6" t="s">
        <v>45</v>
      </c>
      <c r="C32" s="7">
        <v>4</v>
      </c>
    </row>
    <row r="33" spans="1:3" x14ac:dyDescent="0.2">
      <c r="A33" s="6" t="s">
        <v>46</v>
      </c>
      <c r="C33" s="7">
        <v>0</v>
      </c>
    </row>
    <row r="34" spans="1:3" x14ac:dyDescent="0.2">
      <c r="A34" s="6" t="s">
        <v>47</v>
      </c>
      <c r="C34" s="7">
        <v>0</v>
      </c>
    </row>
    <row r="35" spans="1:3" x14ac:dyDescent="0.2">
      <c r="A35" s="6" t="s">
        <v>48</v>
      </c>
      <c r="C35" s="7">
        <v>4</v>
      </c>
    </row>
    <row r="36" spans="1:3" x14ac:dyDescent="0.2">
      <c r="A36" s="6" t="s">
        <v>49</v>
      </c>
      <c r="C36" s="7">
        <f t="shared" ref="C35:C36" si="0">IF(Z7=TRUE,$B$15/$B$37,0)</f>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6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2026-02-02T10:39:02Z</dcterms:modified>
</cp:coreProperties>
</file>