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2AABD552-1F12-49A2-A801-B90B100B9B36}" xr6:coauthVersionLast="47" xr6:coauthVersionMax="47" xr10:uidLastSave="{00000000-0000-0000-0000-000000000000}"/>
  <bookViews>
    <workbookView xWindow="-120" yWindow="-120" windowWidth="29040" windowHeight="15720" firstSheet="1"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10" i="5"/>
  <c r="G11" i="5"/>
  <c r="G17" i="5"/>
  <c r="G18" i="5"/>
  <c r="G19" i="5"/>
  <c r="G20" i="5"/>
  <c r="G21" i="5"/>
  <c r="G22" i="5"/>
  <c r="G23" i="5"/>
  <c r="G24" i="5"/>
  <c r="G25" i="5"/>
  <c r="G26" i="5"/>
  <c r="G27" i="5"/>
  <c r="G28" i="5"/>
  <c r="G29" i="5"/>
  <c r="G30" i="5"/>
  <c r="G31" i="5"/>
  <c r="G32" i="5"/>
  <c r="G5" i="4"/>
  <c r="G6" i="4"/>
  <c r="G7" i="4"/>
  <c r="G12" i="4"/>
  <c r="G13" i="4"/>
  <c r="G19" i="4"/>
  <c r="G20" i="4"/>
  <c r="G26" i="4"/>
  <c r="G27" i="4"/>
  <c r="G3" i="1"/>
  <c r="G4" i="1"/>
  <c r="G5" i="1"/>
  <c r="G6" i="1"/>
  <c r="G7" i="1"/>
  <c r="G8" i="1"/>
  <c r="G9" i="1"/>
  <c r="G15" i="1"/>
  <c r="G16" i="1"/>
  <c r="G17" i="1"/>
  <c r="G18" i="1"/>
  <c r="G22" i="1"/>
  <c r="G23" i="1"/>
  <c r="G29" i="1"/>
  <c r="G30"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8" i="3"/>
  <c r="H11" i="3"/>
  <c r="H16" i="3"/>
  <c r="H24" i="3"/>
  <c r="H20" i="3"/>
  <c r="H32" i="3"/>
  <c r="H2" i="3"/>
  <c r="H30" i="3"/>
  <c r="H10" i="3"/>
  <c r="H27" i="3"/>
  <c r="H4" i="3"/>
  <c r="H6" i="3"/>
  <c r="H9" i="3"/>
  <c r="H8" i="3"/>
  <c r="H23" i="3"/>
  <c r="H7" i="3"/>
  <c r="H14" i="3"/>
  <c r="H25" i="3"/>
  <c r="H29" i="3"/>
  <c r="H31" i="3"/>
  <c r="H17" i="3"/>
  <c r="H13" i="3"/>
  <c r="H22" i="3"/>
  <c r="H21" i="3"/>
  <c r="H18" i="3"/>
  <c r="H3" i="3"/>
  <c r="H1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10"/>
  <c r="H3" i="7"/>
  <c r="H28" i="12"/>
  <c r="H15" i="1"/>
  <c r="H24" i="11"/>
  <c r="H4" i="2"/>
  <c r="H2" i="9"/>
  <c r="H13" i="4"/>
  <c r="H12" i="9"/>
  <c r="H31" i="12"/>
  <c r="H26" i="7"/>
  <c r="H13" i="1"/>
  <c r="H25" i="11"/>
  <c r="H18" i="12"/>
  <c r="H29" i="4"/>
  <c r="H15" i="11"/>
  <c r="H9" i="5"/>
  <c r="G9" i="5" s="1"/>
  <c r="H4" i="9"/>
  <c r="H4" i="7"/>
  <c r="H5" i="11"/>
  <c r="H22" i="7"/>
  <c r="H28" i="11"/>
  <c r="H32" i="5"/>
  <c r="H27" i="6"/>
  <c r="H5" i="4"/>
  <c r="H19" i="6"/>
  <c r="H3" i="9"/>
  <c r="H21" i="4"/>
  <c r="H30" i="6"/>
  <c r="H11" i="8"/>
  <c r="H15" i="4"/>
  <c r="H25" i="2"/>
  <c r="H2" i="1"/>
  <c r="H9" i="12"/>
  <c r="H19" i="12"/>
  <c r="H24" i="12"/>
  <c r="H30" i="8"/>
  <c r="H9" i="2"/>
  <c r="H32" i="7"/>
  <c r="H20" i="8"/>
  <c r="H3" i="5"/>
  <c r="H26" i="8"/>
  <c r="H21" i="2"/>
  <c r="H2" i="8"/>
  <c r="H18" i="4"/>
  <c r="H23" i="4"/>
  <c r="H31" i="8"/>
  <c r="H5" i="9"/>
  <c r="H14" i="1"/>
  <c r="H9" i="7"/>
  <c r="H4" i="8"/>
  <c r="H29" i="9"/>
  <c r="H19" i="5"/>
  <c r="H5" i="2"/>
  <c r="H25" i="7"/>
  <c r="H10" i="5"/>
  <c r="H31" i="10"/>
  <c r="H10" i="9"/>
  <c r="H6" i="4"/>
  <c r="H12" i="7"/>
  <c r="H26" i="10"/>
  <c r="H31" i="4"/>
  <c r="H14" i="5"/>
  <c r="G14" i="5" s="1"/>
  <c r="H11" i="5"/>
  <c r="H13" i="9"/>
  <c r="H32" i="1"/>
  <c r="H30" i="5"/>
  <c r="H7" i="2"/>
  <c r="H19" i="11"/>
  <c r="H23" i="1"/>
  <c r="H8" i="6"/>
  <c r="H6" i="12"/>
  <c r="H6" i="10"/>
  <c r="H17" i="5"/>
  <c r="H25" i="8"/>
  <c r="H9" i="11"/>
  <c r="H20" i="6"/>
  <c r="H15" i="10"/>
  <c r="H8" i="11"/>
  <c r="H25" i="12"/>
  <c r="H25" i="6"/>
  <c r="H6" i="6"/>
  <c r="H17" i="11"/>
  <c r="H16" i="7"/>
  <c r="H23" i="10"/>
  <c r="H6" i="11"/>
  <c r="H2" i="10"/>
  <c r="H24" i="2"/>
  <c r="H31" i="6"/>
  <c r="H11" i="9"/>
  <c r="H7" i="6"/>
  <c r="H28" i="7"/>
  <c r="H14" i="11"/>
  <c r="H4" i="5"/>
  <c r="H8" i="10"/>
  <c r="H4" i="1"/>
  <c r="H20" i="10"/>
  <c r="H27" i="2"/>
  <c r="H16" i="12"/>
  <c r="H24" i="1"/>
  <c r="H18" i="8"/>
  <c r="H2" i="11"/>
  <c r="H18" i="2"/>
  <c r="H12" i="3"/>
  <c r="H7" i="7"/>
  <c r="H15" i="7"/>
  <c r="H6" i="1"/>
  <c r="H10" i="11"/>
  <c r="H6" i="8"/>
  <c r="H20" i="1"/>
  <c r="H17" i="10"/>
  <c r="H5" i="10"/>
  <c r="H18" i="10"/>
  <c r="H22" i="4"/>
  <c r="H19" i="10"/>
  <c r="H23" i="12"/>
  <c r="H25" i="4"/>
  <c r="H15" i="5"/>
  <c r="G15" i="5" s="1"/>
  <c r="H29" i="12"/>
  <c r="H23" i="9"/>
  <c r="H31" i="7"/>
  <c r="H2" i="7"/>
  <c r="H5" i="7"/>
  <c r="H20" i="4"/>
  <c r="H5" i="8"/>
  <c r="H30" i="1"/>
  <c r="H8" i="2"/>
  <c r="H27" i="5"/>
  <c r="H7" i="11"/>
  <c r="H18" i="9"/>
  <c r="H25" i="5"/>
  <c r="H27" i="9"/>
  <c r="H3" i="11"/>
  <c r="H22" i="12"/>
  <c r="H20" i="11"/>
  <c r="H23" i="6"/>
  <c r="H23" i="5"/>
  <c r="H13" i="11"/>
  <c r="H16" i="11"/>
  <c r="H3" i="8"/>
  <c r="H24" i="4"/>
  <c r="H7" i="5"/>
  <c r="G7" i="5" s="1"/>
  <c r="H10" i="1"/>
  <c r="H14" i="8"/>
  <c r="H24" i="8"/>
  <c r="H29" i="1"/>
  <c r="H18" i="11"/>
  <c r="H24" i="9"/>
  <c r="H27" i="10"/>
  <c r="H31" i="11"/>
  <c r="H29" i="5"/>
  <c r="H25" i="9"/>
  <c r="H9" i="4"/>
  <c r="H30" i="9"/>
  <c r="H12" i="5"/>
  <c r="G12" i="5" s="1"/>
  <c r="H6" i="5"/>
  <c r="G6" i="5" s="1"/>
  <c r="H2" i="2"/>
  <c r="H31" i="5"/>
  <c r="H3" i="1"/>
  <c r="H8" i="1"/>
  <c r="H16" i="2"/>
  <c r="H2" i="6"/>
  <c r="H9" i="6"/>
  <c r="H27" i="4"/>
  <c r="H28" i="8"/>
  <c r="H30" i="7"/>
  <c r="H27" i="12"/>
  <c r="H22" i="2"/>
  <c r="H31" i="1"/>
  <c r="H25" i="10"/>
  <c r="H11" i="11"/>
  <c r="H17" i="9"/>
  <c r="H22" i="5"/>
  <c r="H7" i="8"/>
  <c r="H12" i="11"/>
  <c r="H4" i="10"/>
  <c r="H23" i="2"/>
  <c r="H7" i="4"/>
  <c r="H7" i="1"/>
  <c r="H26" i="5"/>
  <c r="H4" i="4"/>
  <c r="H19" i="3"/>
  <c r="H31" i="9"/>
  <c r="H3" i="4"/>
  <c r="H12" i="12"/>
  <c r="H10" i="8"/>
  <c r="H17" i="7"/>
  <c r="H12" i="8"/>
  <c r="H4" i="12"/>
  <c r="H27" i="8"/>
  <c r="H10" i="4"/>
  <c r="H8" i="8"/>
  <c r="H32" i="8"/>
  <c r="H22" i="9"/>
  <c r="H13" i="8"/>
  <c r="H2" i="4"/>
  <c r="H19" i="1"/>
  <c r="H17" i="4"/>
  <c r="H28" i="9"/>
  <c r="H22" i="1"/>
  <c r="H22" i="11"/>
  <c r="H4" i="11"/>
  <c r="H21" i="12"/>
  <c r="H28" i="6"/>
  <c r="H29" i="11"/>
  <c r="H10" i="2"/>
  <c r="H22" i="8"/>
  <c r="H22" i="6"/>
  <c r="H18" i="1"/>
  <c r="H13" i="6"/>
  <c r="H29" i="2"/>
  <c r="H21" i="1"/>
  <c r="H7" i="12"/>
  <c r="H13" i="7"/>
  <c r="H11" i="6"/>
  <c r="H9" i="8"/>
  <c r="H19" i="4"/>
  <c r="H15" i="6"/>
  <c r="H23" i="7"/>
  <c r="H16" i="8"/>
  <c r="H11" i="1"/>
  <c r="H20" i="7"/>
  <c r="H5" i="3"/>
  <c r="H3" i="2"/>
  <c r="H8" i="12"/>
  <c r="H12" i="1"/>
  <c r="H29" i="6"/>
  <c r="H11" i="10"/>
  <c r="H19" i="9"/>
  <c r="H29" i="10"/>
  <c r="H24" i="5"/>
  <c r="H7" i="10"/>
  <c r="H12" i="4"/>
  <c r="H6" i="9"/>
  <c r="H19" i="2"/>
  <c r="H12" i="6"/>
  <c r="H16" i="6"/>
  <c r="H8" i="5"/>
  <c r="G8" i="5" s="1"/>
  <c r="H28" i="1"/>
  <c r="H27" i="11"/>
  <c r="H8" i="7"/>
  <c r="H10" i="7"/>
  <c r="H6" i="2"/>
  <c r="H24" i="10"/>
  <c r="H13" i="2"/>
  <c r="H5" i="1"/>
  <c r="H20" i="5"/>
  <c r="H23" i="11"/>
  <c r="H4" i="6"/>
  <c r="H11" i="2"/>
  <c r="H30" i="10"/>
  <c r="H5" i="12"/>
  <c r="H8" i="4"/>
  <c r="H14" i="6"/>
  <c r="H17" i="2"/>
  <c r="H5" i="6"/>
  <c r="H24" i="6"/>
  <c r="H19" i="7"/>
  <c r="H16" i="4"/>
  <c r="H28" i="2"/>
  <c r="H21" i="9"/>
  <c r="H3" i="10"/>
  <c r="H9" i="1"/>
  <c r="H18" i="5"/>
  <c r="H15" i="12"/>
  <c r="H26" i="6"/>
  <c r="H8" i="9"/>
  <c r="H2" i="12"/>
  <c r="H26" i="11"/>
  <c r="H26" i="9"/>
  <c r="H27" i="1"/>
  <c r="H3" i="6"/>
  <c r="H20" i="12"/>
  <c r="H15" i="2"/>
  <c r="H15" i="9"/>
  <c r="H13" i="10"/>
  <c r="H29" i="8"/>
  <c r="H21" i="11"/>
  <c r="H26" i="1"/>
  <c r="H28" i="10"/>
  <c r="H16" i="5"/>
  <c r="G16" i="5" s="1"/>
  <c r="H17" i="1"/>
  <c r="H14" i="9"/>
  <c r="H20" i="9"/>
  <c r="H17" i="12"/>
  <c r="H10" i="6"/>
  <c r="H26" i="12"/>
  <c r="H21" i="5"/>
  <c r="H9" i="9"/>
  <c r="H25" i="1"/>
  <c r="H30" i="12"/>
  <c r="H21" i="6"/>
  <c r="H6" i="7"/>
  <c r="H26" i="3"/>
  <c r="H14" i="4"/>
  <c r="H27" i="7"/>
  <c r="H16" i="10"/>
  <c r="H23" i="8"/>
  <c r="H16" i="9"/>
  <c r="H12" i="2"/>
  <c r="H10" i="10"/>
  <c r="H16" i="1"/>
  <c r="H14" i="10"/>
  <c r="H18" i="7"/>
  <c r="H18" i="6"/>
  <c r="H20" i="2"/>
  <c r="H26" i="4"/>
  <c r="H14" i="2"/>
  <c r="H2" i="5"/>
  <c r="G2" i="5" s="1"/>
  <c r="H11" i="12"/>
  <c r="H32" i="10"/>
  <c r="H32" i="12"/>
  <c r="H30" i="4"/>
  <c r="H9" i="10"/>
  <c r="H29" i="7"/>
  <c r="H19" i="8"/>
  <c r="H26" i="2"/>
  <c r="H10" i="12"/>
  <c r="H7" i="9"/>
  <c r="H14" i="12"/>
  <c r="H28" i="4"/>
  <c r="H17" i="6"/>
  <c r="H11" i="4"/>
  <c r="H15" i="8"/>
  <c r="H24" i="7"/>
  <c r="H13" i="5"/>
  <c r="G13" i="5" s="1"/>
  <c r="H17" i="8"/>
  <c r="H21" i="10"/>
  <c r="H28" i="5"/>
  <c r="H21" i="8"/>
  <c r="H22" i="10"/>
  <c r="H3" i="12"/>
  <c r="H13" i="12"/>
  <c r="H30" i="11"/>
  <c r="H21" i="7"/>
  <c r="H14" i="7"/>
  <c r="H11" i="7"/>
  <c r="H5" i="5"/>
  <c r="G5" i="5" s="1"/>
  <c r="N17" i="5" l="1"/>
  <c r="H6" i="13" s="1"/>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4" l="1"/>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<sst xmlns="http://schemas.openxmlformats.org/spreadsheetml/2006/main" count="532" uniqueCount="77">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</sst>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25">
      <c r="K33" s="39"/>
      <c r="L33" s="39"/>
    </row>
    <row r="34" spans="10:12" x14ac:dyDescent="0.2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1" t="str">
        <f>Gesamt!A3</f>
        <v>Mario CALIC</v>
      </c>
      <c r="N3" s="41"/>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1" t="str">
        <f>Gesamt!A3</f>
        <v>Mario CALIC</v>
      </c>
      <c r="N3" s="41"/>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7</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7</v>
      </c>
      <c r="O11" s="35"/>
      <c r="Q11" s="7"/>
    </row>
    <row r="12" spans="1:17" x14ac:dyDescent="0.2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2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2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2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2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2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2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25">
      <c r="K33" s="39"/>
      <c r="L33" s="39"/>
    </row>
    <row r="34" spans="10:12" x14ac:dyDescent="0.2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7" priority="9">
      <formula>$C3="Feiertag"</formula>
    </cfRule>
    <cfRule type="expression" dxfId="26" priority="10">
      <formula>WEEKDAY($A3,2)&gt;=6</formula>
    </cfRule>
  </conditionalFormatting>
  <conditionalFormatting sqref="A24:F28">
    <cfRule type="expression" dxfId="25" priority="3">
      <formula>$C24="Feiertag"</formula>
    </cfRule>
    <cfRule type="expression" dxfId="24" priority="4">
      <formula>WEEKDAY($A24,2)&gt;=6</formula>
    </cfRule>
  </conditionalFormatting>
  <conditionalFormatting sqref="A8:I23">
    <cfRule type="expression" dxfId="23" priority="5">
      <formula>$C8="Feiertag"</formula>
    </cfRule>
    <cfRule type="expression" dxfId="22" priority="6">
      <formula>WEEKDAY($A8,2)&gt;=6</formula>
    </cfRule>
  </conditionalFormatting>
  <conditionalFormatting sqref="A29:I32">
    <cfRule type="expression" dxfId="21" priority="1">
      <formula>$C29="Feiertag"</formula>
    </cfRule>
    <cfRule type="expression" dxfId="20" priority="2">
      <formula>WEEKDAY($A29,2)&gt;=6</formula>
    </cfRule>
  </conditionalFormatting>
  <conditionalFormatting sqref="A2:J2 G3:J3 G4:I7 J4:J24 G24:I24 G25:J25 G26:I28 J26:J32">
    <cfRule type="expression" dxfId="19" priority="19">
      <formula>$C2="Feiertag"</formula>
    </cfRule>
    <cfRule type="expression" dxfId="18"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2" sqref="C2:C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2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1" t="str">
        <f>Gesamt!A3</f>
        <v>Mario CALIC</v>
      </c>
      <c r="N3" s="41"/>
      <c r="O3" s="35"/>
      <c r="Q3" s="7"/>
    </row>
    <row r="4" spans="1:17" x14ac:dyDescent="0.2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0</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2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2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21</v>
      </c>
      <c r="O9" s="35"/>
      <c r="Q9" s="7"/>
    </row>
    <row r="10" spans="1:17" x14ac:dyDescent="0.2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2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28</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2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2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2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2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2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2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2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2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2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2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2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C16" sqref="C1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63</v>
      </c>
      <c r="G2" s="27">
        <f ca="1">IF(OR(C2="krank",C2="Urlaub",C2="Sonderurlaub"), H2,IF(D2&lt;=E2,(E2-D2-F2)*24,(1-D2+E2-F2)*24)+IF(C2= "Urlaub halber Tag",H2/2,0)+IF(AND(C2="Urlaub halber Tag", J2="halber Arbeitstag"),H2/2,0))</f>
        <v>6.5</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2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11</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39</v>
      </c>
      <c r="O11" s="35"/>
      <c r="Q11" s="7"/>
    </row>
    <row r="12" spans="1:17" x14ac:dyDescent="0.2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C15" s="2" t="s">
        <v>63</v>
      </c>
      <c r="G15" s="27">
        <f t="shared" ca="1" si="1"/>
        <v>8</v>
      </c>
      <c r="H15" s="27">
        <f ca="1">IF(Q15&lt;&gt;"",Q15,IF(OR(C15="Feiertag",A15&lt;Gesamt!$B$11,A15&gt;Gesamt!$B$13,),0,INDIRECT("N"&amp;WEEKDAY(A15,2)+19)))</f>
        <v>8</v>
      </c>
      <c r="I15" s="27">
        <f t="shared" si="2"/>
        <v>0</v>
      </c>
      <c r="J15" s="7"/>
      <c r="K15" s="39"/>
      <c r="L15" s="39"/>
      <c r="M15" s="1" t="s">
        <v>58</v>
      </c>
      <c r="N15">
        <f>Gesamt!B5+Gesamt!B7-SUM(Gesamt!G2:G6)</f>
        <v>21</v>
      </c>
      <c r="O15" s="35"/>
      <c r="Q15" s="7"/>
    </row>
    <row r="16" spans="1:17" x14ac:dyDescent="0.2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 ca="1">SUM(G2:G32)</f>
        <v>83.5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-6.5725203057809267E-14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39</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-6.5725203057809267E-14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39</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Mario CALIC</v>
      </c>
      <c r="N3" s="41"/>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-6.5725203057809267E-14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39</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39</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Mario CALIC</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39</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Mario CALIC</v>
      </c>
      <c r="N3" s="41"/>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39</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Mario CALIC</v>
      </c>
      <c r="N3" s="41"/>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39</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2" t="s">
        <v>76</v>
      </c>
      <c r="B3" s="42"/>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-1.7763568394002505E-14</v>
      </c>
      <c r="F4" s="8">
        <f>März!N9</f>
        <v>7</v>
      </c>
      <c r="G4" s="2">
        <f>März!N13</f>
        <v>3</v>
      </c>
      <c r="H4" s="7">
        <f ca="1">März!N17</f>
        <v>170</v>
      </c>
      <c r="I4" s="7"/>
      <c r="J4" s="7">
        <v>0</v>
      </c>
      <c r="Z4" s="2" t="b">
        <v>1</v>
      </c>
    </row>
    <row r="5" spans="1:26" x14ac:dyDescent="0.25">
      <c r="A5" s="1" t="s">
        <v>28</v>
      </c>
      <c r="B5" s="2">
        <v>24</v>
      </c>
      <c r="D5" s="6" t="s">
        <v>12</v>
      </c>
      <c r="E5" s="7">
        <f ca="1">April!N5</f>
        <v>0</v>
      </c>
      <c r="F5" s="8">
        <f>April!N9</f>
        <v>21</v>
      </c>
      <c r="G5" s="2">
        <f>April!N13</f>
        <v>0</v>
      </c>
      <c r="H5" s="7">
        <f ca="1">April!N17</f>
        <v>162</v>
      </c>
      <c r="I5" s="7"/>
      <c r="J5" s="7">
        <v>0</v>
      </c>
      <c r="Z5" s="2" t="b">
        <v>1</v>
      </c>
    </row>
    <row r="6" spans="1:26" x14ac:dyDescent="0.25">
      <c r="D6" s="6" t="s">
        <v>13</v>
      </c>
      <c r="E6" s="7">
        <f>Mai!N5</f>
        <v>0</v>
      </c>
      <c r="F6" s="8">
        <f>Mai!N9</f>
        <v>11</v>
      </c>
      <c r="G6" s="2">
        <f>Mai!N13</f>
        <v>0</v>
      </c>
      <c r="H6" s="7">
        <f ca="1">Mai!N17</f>
        <v>83.5</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-6.5725203057809267E-14</v>
      </c>
      <c r="F15" s="8">
        <f>SUM(F2:F13)</f>
        <v>39</v>
      </c>
      <c r="G15" s="2">
        <f>SUM(G2:G13)</f>
        <v>3</v>
      </c>
      <c r="H15" s="7">
        <f ca="1">SUM(H2:H13)</f>
        <v>677</v>
      </c>
      <c r="I15" s="7"/>
      <c r="J15" s="7">
        <f>SUM(J2:J13)</f>
        <v>0</v>
      </c>
    </row>
    <row r="16" spans="1:26" x14ac:dyDescent="0.25">
      <c r="A16" s="6" t="s">
        <v>9</v>
      </c>
      <c r="B16" s="7">
        <f>Januar!N27</f>
        <v>38.5</v>
      </c>
    </row>
    <row r="17" spans="1:7" x14ac:dyDescent="0.25">
      <c r="A17" s="6" t="s">
        <v>10</v>
      </c>
      <c r="B17" s="7">
        <f>Februar!N27</f>
        <v>38.5</v>
      </c>
      <c r="D17" s="4" t="s">
        <v>39</v>
      </c>
      <c r="E17" s="7">
        <f ca="1">SUM(E2:E13)+B9-J15</f>
        <v>-6.5725203057809267E-14</v>
      </c>
    </row>
    <row r="18" spans="1:7" x14ac:dyDescent="0.25">
      <c r="A18" s="6" t="s">
        <v>11</v>
      </c>
      <c r="B18" s="7">
        <f>März!N27</f>
        <v>38.5</v>
      </c>
      <c r="D18" s="9" t="s">
        <v>40</v>
      </c>
      <c r="G18" s="2">
        <f>B5+B7-G15</f>
        <v>21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2026-05-19T09:05:47Z</dcterms:modified>
</cp:coreProperties>
</file>