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99F45492-09D6-467C-9187-90CB9B4F1CAB}"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31" i="3"/>
  <c r="H27" i="3"/>
  <c r="H14" i="3"/>
  <c r="H24" i="3"/>
  <c r="H23" i="3"/>
  <c r="H29" i="3"/>
  <c r="H32" i="3"/>
  <c r="H13" i="3"/>
  <c r="H16" i="3"/>
  <c r="H30" i="3"/>
  <c r="H20" i="3"/>
  <c r="H21" i="3"/>
  <c r="H22" i="3"/>
  <c r="H15" i="3"/>
  <c r="H17" i="3"/>
  <c r="H28" i="3"/>
  <c r="H18" i="3"/>
  <c r="H2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2" i="10"/>
  <c r="H21" i="8"/>
  <c r="H28" i="5"/>
  <c r="H28" i="8"/>
  <c r="H4" i="6"/>
  <c r="H4" i="10"/>
  <c r="H29" i="7"/>
  <c r="H29" i="8"/>
  <c r="H10" i="12"/>
  <c r="H8" i="11"/>
  <c r="H11" i="6"/>
  <c r="H26" i="5"/>
  <c r="H24" i="6"/>
  <c r="H8" i="6"/>
  <c r="H12" i="7"/>
  <c r="H23" i="8"/>
  <c r="H24" i="9"/>
  <c r="H2" i="7"/>
  <c r="H6" i="5"/>
  <c r="H21" i="2"/>
  <c r="H3" i="2"/>
  <c r="H26" i="3"/>
  <c r="H31" i="5"/>
  <c r="H14" i="11"/>
  <c r="H6" i="6"/>
  <c r="H30" i="7"/>
  <c r="H23" i="2"/>
  <c r="H26" i="4"/>
  <c r="H24" i="1"/>
  <c r="H27" i="7"/>
  <c r="H15" i="10"/>
  <c r="H14" i="10"/>
  <c r="H19" i="7"/>
  <c r="H3" i="7"/>
  <c r="H17" i="4"/>
  <c r="H24" i="5"/>
  <c r="H27" i="8"/>
  <c r="H14" i="6"/>
  <c r="H14" i="7"/>
  <c r="H26" i="10"/>
  <c r="H7" i="9"/>
  <c r="H20" i="2"/>
  <c r="H12" i="12"/>
  <c r="H13" i="4"/>
  <c r="H6" i="4"/>
  <c r="H6" i="10"/>
  <c r="H8" i="8"/>
  <c r="H27" i="12"/>
  <c r="H15" i="5"/>
  <c r="H11" i="11"/>
  <c r="H23" i="10"/>
  <c r="H12" i="6"/>
  <c r="H3" i="1"/>
  <c r="H10" i="4"/>
  <c r="H20" i="5"/>
  <c r="H5" i="1"/>
  <c r="H15" i="4"/>
  <c r="H5" i="10"/>
  <c r="H19" i="6"/>
  <c r="H25" i="1"/>
  <c r="H29" i="6"/>
  <c r="H26" i="2"/>
  <c r="H28" i="1"/>
  <c r="H25" i="2"/>
  <c r="H3" i="12"/>
  <c r="H24" i="11"/>
  <c r="H10" i="1"/>
  <c r="H32" i="8"/>
  <c r="H7" i="7"/>
  <c r="H7" i="4"/>
  <c r="H5" i="9"/>
  <c r="H18" i="9"/>
  <c r="H18" i="5"/>
  <c r="H3" i="4"/>
  <c r="H5" i="11"/>
  <c r="H7" i="8"/>
  <c r="H16" i="6"/>
  <c r="H32" i="5"/>
  <c r="H14" i="9"/>
  <c r="H2" i="5"/>
  <c r="H25" i="10"/>
  <c r="H14" i="8"/>
  <c r="H30" i="9"/>
  <c r="H22" i="6"/>
  <c r="H14" i="1"/>
  <c r="H18" i="10"/>
  <c r="H11" i="1"/>
  <c r="H4" i="1"/>
  <c r="H27" i="10"/>
  <c r="H15" i="9"/>
  <c r="H25" i="6"/>
  <c r="H16" i="10"/>
  <c r="H31" i="6"/>
  <c r="H3" i="8"/>
  <c r="H9" i="8"/>
  <c r="H20" i="9"/>
  <c r="H11" i="4"/>
  <c r="H31" i="12"/>
  <c r="H25" i="11"/>
  <c r="H12" i="9"/>
  <c r="H30" i="10"/>
  <c r="H10" i="11"/>
  <c r="H28" i="10"/>
  <c r="H17" i="11"/>
  <c r="H12" i="11"/>
  <c r="H19" i="12"/>
  <c r="H26" i="12"/>
  <c r="H26" i="9"/>
  <c r="H29" i="4"/>
  <c r="H4" i="4"/>
  <c r="H13" i="10"/>
  <c r="H2" i="11"/>
  <c r="H4" i="8"/>
  <c r="H22" i="4"/>
  <c r="H31" i="11"/>
  <c r="H12" i="5"/>
  <c r="H4" i="11"/>
  <c r="H21" i="4"/>
  <c r="H29" i="12"/>
  <c r="H22" i="9"/>
  <c r="H4" i="5"/>
  <c r="H12" i="2"/>
  <c r="H18" i="1"/>
  <c r="H20" i="12"/>
  <c r="H9" i="10"/>
  <c r="H17" i="7"/>
  <c r="H13" i="6"/>
  <c r="H21" i="12"/>
  <c r="H13" i="11"/>
  <c r="H16" i="9"/>
  <c r="H17" i="10"/>
  <c r="H3" i="5"/>
  <c r="H2" i="8"/>
  <c r="H22" i="12"/>
  <c r="H18" i="12"/>
  <c r="H28" i="9"/>
  <c r="H19" i="5"/>
  <c r="H28" i="11"/>
  <c r="H6" i="11"/>
  <c r="H3" i="11"/>
  <c r="H9" i="7"/>
  <c r="H6" i="7"/>
  <c r="H30" i="6"/>
  <c r="H6" i="12"/>
  <c r="H27" i="11"/>
  <c r="H18" i="8"/>
  <c r="H25" i="12"/>
  <c r="H28" i="7"/>
  <c r="H21" i="9"/>
  <c r="H15" i="7"/>
  <c r="H11" i="9"/>
  <c r="H13" i="5"/>
  <c r="H19" i="9"/>
  <c r="H20" i="1"/>
  <c r="H11" i="8"/>
  <c r="H26" i="7"/>
  <c r="H9" i="12"/>
  <c r="H10" i="8"/>
  <c r="H23" i="1"/>
  <c r="H16" i="4"/>
  <c r="H30" i="12"/>
  <c r="H9" i="11"/>
  <c r="H2" i="2"/>
  <c r="H27" i="6"/>
  <c r="H16" i="8"/>
  <c r="H6" i="1"/>
  <c r="H23" i="5"/>
  <c r="H18" i="6"/>
  <c r="H22" i="5"/>
  <c r="H25" i="7"/>
  <c r="H2" i="6"/>
  <c r="H20" i="6"/>
  <c r="H26" i="11"/>
  <c r="H15" i="8"/>
  <c r="H16" i="12"/>
  <c r="H24" i="10"/>
  <c r="H21" i="1"/>
  <c r="H23" i="7"/>
  <c r="H23" i="4"/>
  <c r="H31" i="7"/>
  <c r="H24" i="7"/>
  <c r="H32" i="12"/>
  <c r="H17" i="5"/>
  <c r="H28" i="2"/>
  <c r="H13" i="7"/>
  <c r="H7" i="1"/>
  <c r="H27" i="5"/>
  <c r="H19" i="8"/>
  <c r="H27" i="9"/>
  <c r="H24" i="4"/>
  <c r="H30" i="1"/>
  <c r="H30" i="11"/>
  <c r="H31" i="4"/>
  <c r="H3" i="6"/>
  <c r="H18" i="2"/>
  <c r="H9" i="5"/>
  <c r="H9" i="6"/>
  <c r="H10" i="10"/>
  <c r="H29" i="2"/>
  <c r="H25" i="5"/>
  <c r="H7" i="11"/>
  <c r="H15" i="12"/>
  <c r="H4" i="2"/>
  <c r="H23" i="9"/>
  <c r="H10" i="5"/>
  <c r="H19" i="3"/>
  <c r="H30" i="5"/>
  <c r="H11" i="2"/>
  <c r="H22" i="8"/>
  <c r="H29" i="10"/>
  <c r="H24" i="12"/>
  <c r="H5" i="6"/>
  <c r="H7" i="2"/>
  <c r="H17" i="8"/>
  <c r="H31" i="9"/>
  <c r="H31" i="8"/>
  <c r="H2" i="9"/>
  <c r="H14" i="12"/>
  <c r="H8" i="12"/>
  <c r="H16" i="5"/>
  <c r="H8" i="4"/>
  <c r="H5" i="8"/>
  <c r="H25" i="8"/>
  <c r="H19" i="11"/>
  <c r="H30" i="8"/>
  <c r="H11" i="12"/>
  <c r="H21" i="7"/>
  <c r="H17" i="9"/>
  <c r="H22" i="7"/>
  <c r="H10" i="7"/>
  <c r="H9" i="1"/>
  <c r="H14" i="2"/>
  <c r="H8" i="2"/>
  <c r="H13" i="1"/>
  <c r="H2" i="10"/>
  <c r="H9" i="4"/>
  <c r="H7" i="10"/>
  <c r="H12" i="8"/>
  <c r="H30" i="4"/>
  <c r="H26" i="1"/>
  <c r="H5" i="4"/>
  <c r="H24" i="2"/>
  <c r="H21" i="6"/>
  <c r="H11" i="10"/>
  <c r="H31" i="10"/>
  <c r="H5" i="5"/>
  <c r="H18" i="7"/>
  <c r="H23" i="12"/>
  <c r="H16" i="11"/>
  <c r="H10" i="9"/>
  <c r="H22" i="11"/>
  <c r="H26" i="6"/>
  <c r="H17" i="2"/>
  <c r="H15" i="6"/>
  <c r="H16" i="2"/>
  <c r="H22" i="2"/>
  <c r="H13" i="8"/>
  <c r="H7" i="5"/>
  <c r="H10" i="6"/>
  <c r="H8" i="10"/>
  <c r="H7" i="12"/>
  <c r="H5" i="2"/>
  <c r="H27" i="4"/>
  <c r="H23" i="11"/>
  <c r="H18" i="11"/>
  <c r="H25" i="4"/>
  <c r="H28" i="4"/>
  <c r="H13" i="12"/>
  <c r="H11" i="7"/>
  <c r="H29" i="9"/>
  <c r="H13" i="2"/>
  <c r="H8" i="7"/>
  <c r="H19" i="2"/>
  <c r="H15" i="1"/>
  <c r="H29" i="11"/>
  <c r="H13" i="9"/>
  <c r="H16" i="7"/>
  <c r="H2" i="4"/>
  <c r="H4" i="7"/>
  <c r="H29" i="5"/>
  <c r="H9" i="2"/>
  <c r="H10" i="2"/>
  <c r="H17" i="1"/>
  <c r="H17" i="12"/>
  <c r="H20" i="11"/>
  <c r="H20" i="10"/>
  <c r="H16" i="1"/>
  <c r="H21" i="11"/>
  <c r="H32" i="7"/>
  <c r="H12" i="1"/>
  <c r="H8" i="1"/>
  <c r="H27" i="2"/>
  <c r="H17" i="6"/>
  <c r="H32" i="10"/>
  <c r="H8" i="9"/>
  <c r="H5" i="12"/>
  <c r="H24" i="8"/>
  <c r="H6" i="2"/>
  <c r="H6" i="9"/>
  <c r="H25" i="9"/>
  <c r="H28" i="6"/>
  <c r="H27" i="1"/>
  <c r="H15" i="2"/>
  <c r="H2" i="1"/>
  <c r="H20" i="4"/>
  <c r="H19" i="4"/>
  <c r="H5" i="7"/>
  <c r="H14" i="4"/>
  <c r="H2" i="12"/>
  <c r="H12" i="10"/>
  <c r="H4" i="12"/>
  <c r="H15" i="11"/>
  <c r="H29" i="1"/>
  <c r="H18" i="4"/>
  <c r="H21" i="10"/>
  <c r="H19" i="10"/>
  <c r="H31" i="1"/>
  <c r="H23" i="6"/>
  <c r="H12" i="4"/>
  <c r="H8" i="5"/>
  <c r="H14" i="5"/>
  <c r="H3" i="9"/>
  <c r="H22" i="1"/>
  <c r="H9" i="9"/>
  <c r="H20" i="8"/>
  <c r="H26" i="8"/>
  <c r="H32" i="1"/>
  <c r="H28" i="12"/>
  <c r="H7" i="6"/>
  <c r="H20" i="7"/>
  <c r="H3" i="10"/>
  <c r="H6" i="8"/>
  <c r="H4" i="9"/>
  <c r="H11" i="5"/>
  <c r="H19" i="1"/>
  <c r="H21" i="5"/>
  <c r="I4" i="4" l="1"/>
  <c r="I3" i="4"/>
  <c r="I2" i="4"/>
  <c r="I29" i="4"/>
  <c r="I30" i="4"/>
  <c r="I31" i="4"/>
  <c r="I28" i="4"/>
  <c r="I24" i="4"/>
  <c r="I21" i="4"/>
  <c r="I23" i="4"/>
  <c r="I22" i="4"/>
  <c r="I25" i="4"/>
  <c r="I18" i="4"/>
  <c r="I14" i="4"/>
  <c r="I17" i="4"/>
  <c r="I15" i="4"/>
  <c r="I16" i="4"/>
  <c r="I8" i="4"/>
  <c r="I7" i="4"/>
  <c r="I9" i="4"/>
  <c r="I11" i="4"/>
  <c r="I10" i="4"/>
  <c r="I31" i="1"/>
  <c r="I32" i="1"/>
  <c r="I24" i="1"/>
  <c r="I26" i="1"/>
  <c r="I25" i="1"/>
  <c r="I29" i="1"/>
  <c r="I28" i="1"/>
  <c r="I27" i="1"/>
  <c r="I19" i="1"/>
  <c r="I21" i="1"/>
  <c r="I20" i="1"/>
  <c r="I17" i="1"/>
  <c r="I18" i="1"/>
  <c r="I13" i="1"/>
  <c r="I11" i="1"/>
  <c r="I14" i="1"/>
  <c r="I12" i="1"/>
  <c r="I10" i="1"/>
  <c r="I3" i="1"/>
  <c r="I6" i="1"/>
  <c r="I7" i="1"/>
  <c r="I5" i="1"/>
  <c r="I4" i="1"/>
  <c r="I28" i="2"/>
  <c r="I26" i="2"/>
  <c r="I25" i="2"/>
  <c r="I24" i="2"/>
  <c r="I27" i="2"/>
  <c r="I19" i="2"/>
  <c r="I21" i="2"/>
  <c r="I17" i="2"/>
  <c r="I20" i="2"/>
  <c r="I18" i="2"/>
  <c r="I10" i="2"/>
  <c r="I12" i="2"/>
  <c r="I13" i="2"/>
  <c r="I11" i="2"/>
  <c r="I14" i="2"/>
  <c r="I5" i="2"/>
  <c r="I3" i="2"/>
  <c r="I7" i="2"/>
  <c r="I6"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<sst xmlns="http://schemas.openxmlformats.org/spreadsheetml/2006/main" count="537" uniqueCount="85">
  <si>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</si>
  <si>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</si>
  <si>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</si>
  <si>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</si>
  <si>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</si>
  <si>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</si>
  <si>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</si>
  <si>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</si>
  <si>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</si>
  <si>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</si>
  <si>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</si>
  <si>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</si>
  <si>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</si>
  <si>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</si>
  <si>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</si>
  <si>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</si>
  <si>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</si>
  <si>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</si>
  <si>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</si>
  <si>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</si>
  <si>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</si>
  <si>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</si>
  <si>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</si>
  <si>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</si>
  <si>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</si>
  <si>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</si>
  <si>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</si>
  <si>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</si>
  <si>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</si>
  <si>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</si>
  <si>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</si>
  <si>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</si>
  <si>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</si>
  <si>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</si>
  <si>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</si>
  <si>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</si>
  <si>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</si>
  <si>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</si>
  <si>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</si>
  <si>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</si>
  <si>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</si>
  <si>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</si>
  <si>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</si>
  <si>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</si>
  <si>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</si>
  <si>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</si>
  <si>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</si>
  <si>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</si>
  <si>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</si>
  <si>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</si>
  <si>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</si>
  <si>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</si>
  <si>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</si>
  <si>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</si>
  <si>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</si>
  <si>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</si>
  <si>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</si>
  <si>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</si>
  <si>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</si>
  <si>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</si>
  <si>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</si>
  <si>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</si>
  <si>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</si>
  <si>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</si>
  <si>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</si>
  <si>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</si>
  <si>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</si>
  <si>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</si>
  <si>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</si>
  <si>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</si>
  <si>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</si>
  <si>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</si>
  <si>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Wertingen</t>
  </si>
  <si>
    <t>Vorschuß € 1500</t>
  </si>
  <si>
    <t>Hohenburg</t>
  </si>
  <si>
    <t>Entmansberg</t>
  </si>
  <si>
    <t>Vorschuß € 1500,00</t>
  </si>
  <si>
    <t>Vorschuss € 2000,00</t>
  </si>
  <si>
    <t>Belege € 293,00</t>
  </si>
  <si>
    <t>Emtmannsberg</t>
  </si>
  <si>
    <t>Emtsmannsberg</t>
  </si>
  <si>
    <t>Arzberg</t>
  </si>
  <si>
    <t>Entmannsberg</t>
  </si>
  <si>
    <t>Vorschuß € 2010,00</t>
  </si>
  <si>
    <t>Mirko GASPARIN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</si>
</sst>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2"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Mirko GASPARIN</v>
      </c>
      <c r="N3" s="44"/>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v>35.299999999999997</v>
      </c>
      <c r="L13" s="39">
        <v>27.9</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v>27.9</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v>27.9</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v>27.9</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v>27.9</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v>27.9</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v>27.9</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v>27.9</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25">
      <c r="K33" s="39"/>
      <c r="L33" s="39"/>
    </row>
    <row r="34" spans="10:12" x14ac:dyDescent="0.25">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L2" sqref="L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v>35.340000000000003</v>
      </c>
      <c r="L3" s="39">
        <v>27.9</v>
      </c>
      <c r="M3" s="44" t="str">
        <f>Gesamt!A3</f>
        <v>Mirko GASPARIN</v>
      </c>
      <c r="N3" s="44"/>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35.340000000000003</v>
      </c>
      <c r="L4" s="39">
        <v>27.9</v>
      </c>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35.340000000000003</v>
      </c>
      <c r="L5" s="39">
        <v>27.9</v>
      </c>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35.340000000000003</v>
      </c>
      <c r="L6" s="39">
        <v>27.9</v>
      </c>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v>35.340000000000003</v>
      </c>
      <c r="L7" s="39">
        <v>27.9</v>
      </c>
      <c r="M7" s="1" t="s">
        <v>59</v>
      </c>
      <c r="N7" s="27">
        <f ca="1">Gesamt!B9+SUM(Gesamt!E2:E3)-SUM(Gesamt!J2:J3)</f>
        <v>-4.7961634663806763E-14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35.340000000000003</v>
      </c>
      <c r="L17" s="39">
        <v>27.9</v>
      </c>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35.340000000000003</v>
      </c>
      <c r="L18" s="39">
        <v>27.9</v>
      </c>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35.340000000000003</v>
      </c>
      <c r="L19" s="39">
        <v>27.9</v>
      </c>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35.340000000000003</v>
      </c>
      <c r="L20" s="39">
        <v>27.9</v>
      </c>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35.340000000000003</v>
      </c>
      <c r="L21" s="39">
        <v>27.9</v>
      </c>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75</v>
      </c>
      <c r="K22" s="39">
        <v>35.340000000000003</v>
      </c>
      <c r="L22" s="39">
        <v>27.9</v>
      </c>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75</v>
      </c>
      <c r="K23" s="39">
        <v>35.340000000000003</v>
      </c>
      <c r="L23" s="39">
        <v>27.9</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35.340000000000003</v>
      </c>
      <c r="L24" s="39">
        <v>27.9</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35.340000000000003</v>
      </c>
      <c r="L25" s="39">
        <v>27.9</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35.340000000000003</v>
      </c>
      <c r="L26" s="39">
        <v>27.9</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35.340000000000003</v>
      </c>
      <c r="L27" s="39">
        <v>27.9</v>
      </c>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v>35.340000000000003</v>
      </c>
      <c r="L28" s="39">
        <v>27.9</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5">
      <c r="A30" s="29"/>
      <c r="B30"/>
      <c r="G30" s="27"/>
      <c r="H30" s="27"/>
      <c r="I30" s="27"/>
      <c r="J30" s="7"/>
      <c r="K30" s="39"/>
      <c r="L30" s="39"/>
      <c r="M30" s="42" t="s">
        <v>76</v>
      </c>
      <c r="O30" s="35"/>
      <c r="Q30" s="7"/>
    </row>
    <row r="31" spans="1:17" x14ac:dyDescent="0.25">
      <c r="A31" s="23"/>
      <c r="H31" s="7"/>
      <c r="I31" s="7"/>
      <c r="J31" s="2" t="s">
        <v>68</v>
      </c>
      <c r="K31" s="39">
        <f>SUM(K2:K30)</f>
        <v>954.18000000000063</v>
      </c>
      <c r="L31" s="39">
        <f>SUM(L2:L30)</f>
        <v>753.29999999999961</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9" priority="7">
      <formula>$C3="Feiertag"</formula>
    </cfRule>
    <cfRule type="expression" dxfId="38" priority="8">
      <formula>WEEKDAY($A3,2)&gt;=6</formula>
    </cfRule>
  </conditionalFormatting>
  <conditionalFormatting sqref="A17:F21">
    <cfRule type="expression" dxfId="37" priority="3">
      <formula>$C17="Feiertag"</formula>
    </cfRule>
    <cfRule type="expression" dxfId="36" priority="4">
      <formula>WEEKDAY($A17,2)&gt;=6</formula>
    </cfRule>
  </conditionalFormatting>
  <conditionalFormatting sqref="A8:I16">
    <cfRule type="expression" dxfId="35" priority="5">
      <formula>$C8="Feiertag"</formula>
    </cfRule>
    <cfRule type="expression" dxfId="34" priority="6">
      <formula>WEEKDAY($A8,2)&gt;=6</formula>
    </cfRule>
  </conditionalFormatting>
  <conditionalFormatting sqref="A22:I29">
    <cfRule type="expression" dxfId="33" priority="1">
      <formula>$C22="Feiertag"</formula>
    </cfRule>
    <cfRule type="expression" dxfId="32" priority="2">
      <formula>WEEKDAY($A22,2)&gt;=6</formula>
    </cfRule>
  </conditionalFormatting>
  <conditionalFormatting sqref="A2:J2 G3:J3 G4:I7 J4:J18 G17:I18 G19:J19 G20:I21 J20: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J32" sqref="J3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35.340000000000003</v>
      </c>
      <c r="L3" s="39">
        <v>27.9</v>
      </c>
      <c r="M3" s="44" t="str">
        <f>Gesamt!A3</f>
        <v>Mirko GASPARIN</v>
      </c>
      <c r="N3" s="44"/>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80</v>
      </c>
      <c r="K4" s="39">
        <v>35.340000000000003</v>
      </c>
      <c r="L4" s="39">
        <v>27.9</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80</v>
      </c>
      <c r="K5" s="39">
        <v>35.340000000000003</v>
      </c>
      <c r="L5" s="39">
        <v>27.9</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80</v>
      </c>
      <c r="K6" s="39">
        <v>35.340000000000003</v>
      </c>
      <c r="L6" s="39">
        <v>27.9</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80</v>
      </c>
      <c r="K7" s="39">
        <v>35.340000000000003</v>
      </c>
      <c r="L7" s="39">
        <v>27.9</v>
      </c>
      <c r="M7" s="1" t="s">
        <v>59</v>
      </c>
      <c r="N7" s="27">
        <f ca="1">Gesamt!B9+SUM(Gesamt!E2:E4)-SUM(Gesamt!J2:J4)</f>
        <v>-7.9936057773011271E-14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Gesamt!B5+Gesamt!B7-SUM(Gesamt!G2:G4)</f>
        <v>24</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35.340000000000003</v>
      </c>
      <c r="L17" s="39">
        <v>27.9</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35.340000000000003</v>
      </c>
      <c r="L18" s="39">
        <v>27.9</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35.340000000000003</v>
      </c>
      <c r="L19" s="39">
        <v>27.9</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35.340000000000003</v>
      </c>
      <c r="L20" s="39">
        <v>27.9</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35.340000000000003</v>
      </c>
      <c r="L21" s="39">
        <v>27.9</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79</v>
      </c>
      <c r="K22" s="39">
        <v>35.340000000000003</v>
      </c>
      <c r="L22" s="39">
        <v>27.9</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79</v>
      </c>
      <c r="K23" s="39">
        <v>35.340000000000003</v>
      </c>
      <c r="L23" s="39">
        <v>27.9</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v>35.340000000000003</v>
      </c>
      <c r="L24" s="39">
        <v>27.9</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v>35.340000000000003</v>
      </c>
      <c r="L25" s="39">
        <v>27.9</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v>35.340000000000003</v>
      </c>
      <c r="L26" s="39">
        <v>27.9</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v>35.340000000000003</v>
      </c>
      <c r="L27" s="39">
        <v>27.9</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v>35.340000000000003</v>
      </c>
      <c r="L28" s="39">
        <v>27.9</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74</v>
      </c>
      <c r="K29" s="39">
        <v>35.340000000000003</v>
      </c>
      <c r="L29" s="39">
        <v>27.9</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74</v>
      </c>
      <c r="K30" s="39">
        <v>35.340000000000003</v>
      </c>
      <c r="L30" s="39">
        <v>27.9</v>
      </c>
      <c r="M30" s="42" t="s">
        <v>77</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74</v>
      </c>
      <c r="K31" s="39">
        <v>35.340000000000003</v>
      </c>
      <c r="L31" s="39">
        <v>27.9</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74</v>
      </c>
      <c r="K32" s="39">
        <v>35.340000000000003</v>
      </c>
      <c r="L32" s="39">
        <v>27.9</v>
      </c>
      <c r="M32" s="43" t="s">
        <v>78</v>
      </c>
      <c r="O32" s="35"/>
      <c r="Q32" s="7"/>
    </row>
    <row r="33" spans="10:12" x14ac:dyDescent="0.25">
      <c r="K33" s="39"/>
      <c r="L33" s="39"/>
    </row>
    <row r="34" spans="10:12" x14ac:dyDescent="0.25">
      <c r="J34" s="2" t="s">
        <v>68</v>
      </c>
      <c r="K34" s="39">
        <f>SUM(K2:K33)</f>
        <v>1060.2000000000005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Q22" sqref="Q22"/>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35.299999999999997</v>
      </c>
      <c r="L2" s="39">
        <v>27.9</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35.299999999999997</v>
      </c>
      <c r="L3" s="39">
        <v>27.9</v>
      </c>
      <c r="M3" s="44" t="str">
        <f>Gesamt!A3</f>
        <v>Mirko GASPARIN</v>
      </c>
      <c r="N3" s="44"/>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v>35.299999999999997</v>
      </c>
      <c r="L4" s="39">
        <v>27.9</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74</v>
      </c>
      <c r="K5" s="39">
        <v>35.299999999999997</v>
      </c>
      <c r="L5" s="39">
        <v>27.9</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74</v>
      </c>
      <c r="K6" s="39">
        <v>35.299999999999997</v>
      </c>
      <c r="L6" s="39">
        <v>27.9</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74</v>
      </c>
      <c r="K7" s="39">
        <v>35.299999999999997</v>
      </c>
      <c r="L7" s="39">
        <v>27.9</v>
      </c>
      <c r="M7" s="1" t="s">
        <v>59</v>
      </c>
      <c r="N7" s="27">
        <f ca="1">Gesamt!B9+SUM(Gesamt!E2:E5)-SUM(Gesamt!J2:J5)</f>
        <v>-1.1013412404281553E-13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81</v>
      </c>
      <c r="K8" s="39">
        <v>35.299999999999997</v>
      </c>
      <c r="L8" s="39">
        <v>27.9</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81</v>
      </c>
      <c r="K9" s="39">
        <v>35.299999999999997</v>
      </c>
      <c r="L9" s="39">
        <v>27.9</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81</v>
      </c>
      <c r="K10" s="39">
        <v>35.299999999999997</v>
      </c>
      <c r="L10" s="39">
        <v>27.9</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81</v>
      </c>
      <c r="K11" s="39">
        <v>35.299999999999997</v>
      </c>
      <c r="L11" s="39">
        <v>27.9</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81</v>
      </c>
      <c r="K12" s="39">
        <v>35.299999999999997</v>
      </c>
      <c r="L12" s="39">
        <v>27.9</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81</v>
      </c>
      <c r="K13" s="39">
        <v>35.299999999999997</v>
      </c>
      <c r="L13" s="39">
        <v>27.9</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81</v>
      </c>
      <c r="K14" s="39">
        <v>35.299999999999997</v>
      </c>
      <c r="L14" s="39">
        <v>27.9</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81</v>
      </c>
      <c r="K15" s="39">
        <v>35.299999999999997</v>
      </c>
      <c r="L15" s="39">
        <v>27.9</v>
      </c>
      <c r="M15" s="1" t="s">
        <v>58</v>
      </c>
      <c r="N15">
        <f>Gesamt!B5+Gesamt!B7-SUM(Gesamt!G2:G5)</f>
        <v>24</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81</v>
      </c>
      <c r="K16" s="39">
        <v>35.299999999999997</v>
      </c>
      <c r="L16" s="39">
        <v>27.9</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81</v>
      </c>
      <c r="K17" s="39">
        <v>35.299999999999997</v>
      </c>
      <c r="L17" s="39">
        <v>27.9</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81</v>
      </c>
      <c r="K18" s="39">
        <v>35.299999999999997</v>
      </c>
      <c r="L18" s="39">
        <v>27.9</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81</v>
      </c>
      <c r="K19" s="39">
        <v>35.299999999999997</v>
      </c>
      <c r="L19" s="39">
        <v>27.9</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81</v>
      </c>
      <c r="K20" s="39">
        <v>35.299999999999997</v>
      </c>
      <c r="L20" s="39">
        <v>27.9</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81</v>
      </c>
      <c r="K21" s="39">
        <v>35.299999999999997</v>
      </c>
      <c r="L21" s="39">
        <v>27.9</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35.299999999999997</v>
      </c>
      <c r="L22" s="39">
        <v>27.9</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35.299999999999997</v>
      </c>
      <c r="L23" s="39">
        <v>27.9</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35.299999999999997</v>
      </c>
      <c r="L24" s="39">
        <v>27.9</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35.299999999999997</v>
      </c>
      <c r="L25" s="39">
        <v>27.9</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82</v>
      </c>
      <c r="K27" s="39">
        <v>35.299999999999997</v>
      </c>
      <c r="L27" s="39">
        <v>27.9</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35.299999999999997</v>
      </c>
      <c r="L30" s="39">
        <v>27.9</v>
      </c>
      <c r="M30" s="42" t="s">
        <v>83</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35.299999999999997</v>
      </c>
      <c r="L31" s="39">
        <v>27.9</v>
      </c>
      <c r="O31" s="35"/>
      <c r="Q31" s="7"/>
    </row>
    <row r="32" spans="1:17" x14ac:dyDescent="0.25">
      <c r="A32" s="23"/>
      <c r="H32" s="7"/>
      <c r="I32" s="7"/>
      <c r="J32" s="7"/>
      <c r="K32" s="39"/>
      <c r="L32" s="39"/>
    </row>
    <row r="33" spans="10:12" x14ac:dyDescent="0.2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7" priority="1">
      <formula>$C2="Feiertag"</formula>
    </cfRule>
    <cfRule type="expression" dxfId="26" priority="2">
      <formula>WEEKDAY($A2,2)&gt;=6</formula>
    </cfRule>
  </conditionalFormatting>
  <conditionalFormatting sqref="A7:F11">
    <cfRule type="expression" dxfId="25" priority="9">
      <formula>$C7="Feiertag"</formula>
    </cfRule>
    <cfRule type="expression" dxfId="24" priority="10">
      <formula>WEEKDAY($A7,2)&gt;=6</formula>
    </cfRule>
  </conditionalFormatting>
  <conditionalFormatting sqref="A21:F25">
    <cfRule type="expression" dxfId="23" priority="5">
      <formula>$C21="Feiertag"</formula>
    </cfRule>
    <cfRule type="expression" dxfId="22" priority="6">
      <formula>WEEKDAY($A21,2)&gt;=6</formula>
    </cfRule>
  </conditionalFormatting>
  <conditionalFormatting sqref="A12:I20">
    <cfRule type="expression" dxfId="21" priority="7">
      <formula>$C12="Feiertag"</formula>
    </cfRule>
    <cfRule type="expression" dxfId="20" priority="8">
      <formula>WEEKDAY($A12,2)&gt;=6</formula>
    </cfRule>
  </conditionalFormatting>
  <conditionalFormatting sqref="A26:I31">
    <cfRule type="expression" dxfId="19" priority="3">
      <formula>$C26="Feiertag"</formula>
    </cfRule>
    <cfRule type="expression" dxfId="18" priority="4">
      <formula>WEEKDAY($A26,2)&gt;=6</formula>
    </cfRule>
  </conditionalFormatting>
  <conditionalFormatting sqref="G2:J2 G3:I4 J3:J7 A5:I6 G7:I7 G8:J8 G9:I11 J9:J20 G21:J23 G24:I25 J24: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Mirko GASPARIN</v>
      </c>
      <c r="N3" s="44"/>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-1.1013412404281553E-13</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Mirko GASPARIN</v>
      </c>
      <c r="N3" s="44"/>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-1.1013412404281553E-13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Mirko GASPARIN</v>
      </c>
      <c r="N3" s="44"/>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-1.1013412404281553E-13</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Mirko GASPARIN</v>
      </c>
      <c r="N3" s="44"/>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-1.1013412404281553E-13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Mirko GASPARIN</v>
      </c>
      <c r="N3" s="44"/>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-1.1013412404281553E-13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Mirko GASPARIN</v>
      </c>
      <c r="N3" s="44"/>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-1.1013412404281553E-13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Mirko GASPARIN</v>
      </c>
      <c r="N3" s="44"/>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-1.1013412404281553E-13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Mirko GASPARIN</v>
      </c>
      <c r="N3" s="44"/>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-1.1013412404281553E-13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-1.9539925233402755E-14</v>
      </c>
      <c r="F2" s="8">
        <f>Januar!N9</f>
        <v>0</v>
      </c>
      <c r="G2" s="2">
        <f>Januar!N13</f>
        <v>0</v>
      </c>
      <c r="H2" s="7">
        <f>Januar!N17</f>
        <v>107.5</v>
      </c>
      <c r="I2" s="7"/>
      <c r="J2" s="7">
        <v>0</v>
      </c>
      <c r="Z2" s="2" t="b">
        <v>1</v>
      </c>
    </row>
    <row r="3" spans="1:26" ht="15" customHeight="1" x14ac:dyDescent="0.25">
      <c r="A3" s="45" t="s">
        <v>84</v>
      </c>
      <c r="B3" s="45"/>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24</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-1.1013412404281553E-13</v>
      </c>
      <c r="F15" s="8">
        <f>SUM(F2:F13)</f>
        <v>0</v>
      </c>
      <c r="G15" s="2">
        <f>SUM(G2:G13)</f>
        <v>0</v>
      </c>
      <c r="H15" s="7">
        <f>SUM(H2:H13)</f>
        <v>593.5</v>
      </c>
      <c r="I15" s="7"/>
      <c r="J15" s="7">
        <f>SUM(J2:J13)</f>
        <v>0</v>
      </c>
    </row>
    <row r="16" spans="1:26" x14ac:dyDescent="0.25">
      <c r="A16" s="6" t="s">
        <v>9</v>
      </c>
      <c r="B16" s="7">
        <f>Januar!N27</f>
        <v>38.5</v>
      </c>
    </row>
    <row r="17" spans="1:7" x14ac:dyDescent="0.25">
      <c r="A17" s="6" t="s">
        <v>10</v>
      </c>
      <c r="B17" s="7">
        <f>Februar!N27</f>
        <v>38.5</v>
      </c>
      <c r="D17" s="4" t="s">
        <v>39</v>
      </c>
      <c r="E17" s="7">
        <f ca="1">SUM(E2:E13)+B9-J15</f>
        <v>-1.1013412404281553E-13</v>
      </c>
    </row>
    <row r="18" spans="1:7" x14ac:dyDescent="0.25">
      <c r="A18" s="6" t="s">
        <v>11</v>
      </c>
      <c r="B18" s="7">
        <f>März!N27</f>
        <v>38.5</v>
      </c>
      <c r="D18" s="9" t="s">
        <v>40</v>
      </c>
      <c r="G18" s="2">
        <f>B5+B7-G15</f>
        <v>24</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6" t="s">
        <v>55</v>
      </c>
    </row>
    <row r="24" spans="19:20" x14ac:dyDescent="0.25">
      <c r="S24" s="46"/>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2026-05-19T09:13:06Z</dcterms:modified>
</cp:coreProperties>
</file>