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April 2026/"/>
    </mc:Choice>
  </mc:AlternateContent>
  <xr:revisionPtr revIDLastSave="0" documentId="8_{58D3C44B-5582-8A48-BD15-0B2A2083390E}" xr6:coauthVersionLast="47" xr6:coauthVersionMax="47" xr10:uidLastSave="{00000000-0000-0000-0000-000000000000}"/>
  <bookViews>
    <workbookView xWindow="39540" yWindow="1400" windowWidth="34560" windowHeight="2046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7" i="3"/>
  <c r="H3" i="3"/>
  <c r="H10" i="3"/>
  <c r="H2" i="3"/>
  <c r="H6" i="3"/>
  <c r="H11" i="3"/>
  <c r="H9" i="3"/>
  <c r="H4" i="3"/>
  <c r="H27" i="3"/>
  <c r="H17" i="3"/>
  <c r="H32" i="3"/>
  <c r="H28" i="3"/>
  <c r="H20" i="3"/>
  <c r="H23" i="3"/>
  <c r="H24" i="3"/>
  <c r="H25" i="3"/>
  <c r="H13" i="3"/>
  <c r="H15" i="3"/>
  <c r="H31" i="3"/>
  <c r="H22" i="3"/>
  <c r="H14" i="3"/>
  <c r="H18" i="3"/>
  <c r="H16" i="3"/>
  <c r="H30" i="3"/>
  <c r="H21" i="3"/>
  <c r="H29"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28" i="12"/>
  <c r="H4" i="11"/>
  <c r="H16" i="1"/>
  <c r="H17" i="11"/>
  <c r="H20" i="9"/>
  <c r="H30" i="6"/>
  <c r="H19" i="2"/>
  <c r="H21" i="8"/>
  <c r="H23" i="12"/>
  <c r="H19" i="7"/>
  <c r="H18" i="4"/>
  <c r="H11" i="7"/>
  <c r="H30" i="1"/>
  <c r="H20" i="5"/>
  <c r="H18" i="5"/>
  <c r="H9" i="4"/>
  <c r="H28" i="8"/>
  <c r="H21" i="6"/>
  <c r="H11" i="12"/>
  <c r="H15" i="1"/>
  <c r="H2" i="9"/>
  <c r="H32" i="5"/>
  <c r="H13" i="7"/>
  <c r="H19" i="5"/>
  <c r="H7" i="10"/>
  <c r="H26" i="11"/>
  <c r="H5" i="11"/>
  <c r="H26" i="3"/>
  <c r="H19" i="8"/>
  <c r="H7" i="7"/>
  <c r="H19" i="6"/>
  <c r="H9" i="10"/>
  <c r="H32" i="12"/>
  <c r="H16" i="12"/>
  <c r="H3" i="1"/>
  <c r="H6" i="4"/>
  <c r="H18" i="2"/>
  <c r="H3" i="2"/>
  <c r="H11" i="11"/>
  <c r="H14" i="4"/>
  <c r="H21" i="12"/>
  <c r="H32" i="7"/>
  <c r="H14" i="5"/>
  <c r="H25" i="12"/>
  <c r="H8" i="5"/>
  <c r="H2" i="1"/>
  <c r="H9" i="8"/>
  <c r="H3" i="10"/>
  <c r="H26" i="9"/>
  <c r="H11" i="5"/>
  <c r="H12" i="10"/>
  <c r="H14" i="2"/>
  <c r="H2" i="11"/>
  <c r="H3" i="11"/>
  <c r="H26" i="7"/>
  <c r="H4" i="2"/>
  <c r="H11" i="2"/>
  <c r="H32" i="8"/>
  <c r="H8" i="12"/>
  <c r="H29" i="7"/>
  <c r="H4" i="7"/>
  <c r="H31" i="4"/>
  <c r="H12" i="2"/>
  <c r="H27" i="5"/>
  <c r="H15" i="7"/>
  <c r="H12" i="9"/>
  <c r="H8" i="1"/>
  <c r="H31" i="7"/>
  <c r="H15" i="2"/>
  <c r="H3" i="12"/>
  <c r="H29" i="6"/>
  <c r="H6" i="11"/>
  <c r="H18" i="1"/>
  <c r="H15" i="9"/>
  <c r="H6" i="12"/>
  <c r="H6" i="10"/>
  <c r="H21" i="5"/>
  <c r="H29" i="5"/>
  <c r="H7" i="11"/>
  <c r="H10" i="2"/>
  <c r="H29" i="4"/>
  <c r="H19" i="4"/>
  <c r="H24" i="10"/>
  <c r="H21" i="11"/>
  <c r="H3" i="8"/>
  <c r="H15" i="10"/>
  <c r="H17" i="6"/>
  <c r="H24" i="4"/>
  <c r="H25" i="11"/>
  <c r="H14" i="11"/>
  <c r="H25" i="8"/>
  <c r="H2" i="10"/>
  <c r="H18" i="12"/>
  <c r="H5" i="1"/>
  <c r="H30" i="10"/>
  <c r="H28" i="10"/>
  <c r="H24" i="5"/>
  <c r="H18" i="6"/>
  <c r="H13" i="11"/>
  <c r="H18" i="8"/>
  <c r="H9" i="11"/>
  <c r="H31" i="10"/>
  <c r="H27" i="10"/>
  <c r="H4" i="1"/>
  <c r="H12" i="8"/>
  <c r="H22" i="8"/>
  <c r="H30" i="7"/>
  <c r="H28" i="9"/>
  <c r="H22" i="7"/>
  <c r="H26" i="4"/>
  <c r="H23" i="6"/>
  <c r="H20" i="2"/>
  <c r="H30" i="12"/>
  <c r="H3" i="9"/>
  <c r="H14" i="9"/>
  <c r="H25" i="2"/>
  <c r="H23" i="2"/>
  <c r="H22" i="9"/>
  <c r="H4" i="12"/>
  <c r="H9" i="9"/>
  <c r="H23" i="5"/>
  <c r="H5" i="4"/>
  <c r="H10" i="12"/>
  <c r="H13" i="5"/>
  <c r="H31" i="9"/>
  <c r="H16" i="9"/>
  <c r="H29" i="8"/>
  <c r="H12" i="5"/>
  <c r="H16" i="4"/>
  <c r="H19" i="9"/>
  <c r="H27" i="12"/>
  <c r="H2" i="7"/>
  <c r="H23" i="11"/>
  <c r="H5" i="2"/>
  <c r="H20" i="7"/>
  <c r="H2" i="12"/>
  <c r="H27" i="6"/>
  <c r="H2" i="4"/>
  <c r="H23" i="8"/>
  <c r="H13" i="8"/>
  <c r="H5" i="10"/>
  <c r="H19" i="11"/>
  <c r="H7" i="5"/>
  <c r="H31" i="12"/>
  <c r="H12" i="11"/>
  <c r="H8" i="6"/>
  <c r="H21" i="2"/>
  <c r="H5" i="12"/>
  <c r="H10" i="6"/>
  <c r="H8" i="7"/>
  <c r="H24" i="11"/>
  <c r="H19" i="12"/>
  <c r="H25" i="6"/>
  <c r="H24" i="9"/>
  <c r="H6" i="5"/>
  <c r="H3" i="4"/>
  <c r="H20" i="11"/>
  <c r="H11" i="6"/>
  <c r="H11" i="10"/>
  <c r="H21" i="9"/>
  <c r="H22" i="6"/>
  <c r="H28" i="2"/>
  <c r="H7" i="6"/>
  <c r="H31" i="6"/>
  <c r="H25" i="1"/>
  <c r="H21" i="7"/>
  <c r="H13" i="2"/>
  <c r="H23" i="4"/>
  <c r="H31" i="5"/>
  <c r="H13" i="6"/>
  <c r="H24" i="6"/>
  <c r="H28" i="6"/>
  <c r="H17" i="9"/>
  <c r="H5" i="7"/>
  <c r="H8" i="2"/>
  <c r="H29" i="11"/>
  <c r="H22" i="10"/>
  <c r="H10" i="8"/>
  <c r="H2" i="6"/>
  <c r="H9" i="7"/>
  <c r="H23" i="9"/>
  <c r="H11" i="8"/>
  <c r="H20" i="10"/>
  <c r="H26" i="1"/>
  <c r="H4" i="4"/>
  <c r="H16" i="6"/>
  <c r="H14" i="12"/>
  <c r="H3" i="7"/>
  <c r="H22" i="2"/>
  <c r="H7" i="8"/>
  <c r="H14" i="6"/>
  <c r="H18" i="10"/>
  <c r="H17" i="8"/>
  <c r="H7" i="12"/>
  <c r="H23" i="1"/>
  <c r="H15" i="12"/>
  <c r="H10" i="11"/>
  <c r="H11" i="1"/>
  <c r="H10" i="1"/>
  <c r="H27" i="4"/>
  <c r="H11" i="4"/>
  <c r="H9" i="6"/>
  <c r="H16" i="11"/>
  <c r="H26" i="12"/>
  <c r="H24" i="1"/>
  <c r="H8" i="4"/>
  <c r="H3" i="6"/>
  <c r="H16" i="8"/>
  <c r="H3" i="5"/>
  <c r="H10" i="7"/>
  <c r="H7" i="2"/>
  <c r="H8" i="10"/>
  <c r="H22" i="11"/>
  <c r="H13" i="9"/>
  <c r="H29" i="9"/>
  <c r="H26" i="6"/>
  <c r="H13" i="4"/>
  <c r="H5" i="9"/>
  <c r="H22" i="4"/>
  <c r="H15" i="4"/>
  <c r="H22" i="1"/>
  <c r="H6" i="1"/>
  <c r="H2" i="2"/>
  <c r="H10" i="4"/>
  <c r="H8" i="9"/>
  <c r="H17" i="1"/>
  <c r="H10" i="9"/>
  <c r="H14" i="8"/>
  <c r="H30" i="9"/>
  <c r="H25" i="5"/>
  <c r="H17" i="10"/>
  <c r="H24" i="7"/>
  <c r="H4" i="5"/>
  <c r="H6" i="6"/>
  <c r="H27" i="9"/>
  <c r="H32" i="1"/>
  <c r="H4" i="8"/>
  <c r="H9" i="5"/>
  <c r="H19" i="1"/>
  <c r="H8" i="8"/>
  <c r="H26" i="8"/>
  <c r="H12" i="6"/>
  <c r="H12" i="1"/>
  <c r="H23" i="10"/>
  <c r="H31" i="8"/>
  <c r="H17" i="5"/>
  <c r="H13" i="10"/>
  <c r="H4" i="9"/>
  <c r="H20" i="4"/>
  <c r="H31" i="11"/>
  <c r="H7" i="1"/>
  <c r="H30" i="4"/>
  <c r="H21" i="10"/>
  <c r="H5" i="5"/>
  <c r="H26" i="10"/>
  <c r="H28" i="5"/>
  <c r="H22" i="5"/>
  <c r="H16" i="10"/>
  <c r="H17" i="12"/>
  <c r="H19" i="10"/>
  <c r="H9" i="1"/>
  <c r="H13" i="12"/>
  <c r="H18" i="7"/>
  <c r="H18" i="9"/>
  <c r="H27" i="8"/>
  <c r="H28" i="11"/>
  <c r="H22" i="12"/>
  <c r="H24" i="8"/>
  <c r="H17" i="4"/>
  <c r="H24" i="2"/>
  <c r="H25" i="10"/>
  <c r="H29" i="1"/>
  <c r="H29" i="10"/>
  <c r="H31" i="1"/>
  <c r="H19" i="3"/>
  <c r="H32" i="10"/>
  <c r="H21" i="4"/>
  <c r="H8" i="11"/>
  <c r="H15" i="6"/>
  <c r="H7" i="4"/>
  <c r="H24" i="12"/>
  <c r="H10" i="10"/>
  <c r="H26" i="2"/>
  <c r="H16" i="5"/>
  <c r="H20" i="8"/>
  <c r="H7" i="9"/>
  <c r="H6" i="8"/>
  <c r="H12" i="12"/>
  <c r="H15" i="5"/>
  <c r="H27" i="7"/>
  <c r="H11" i="9"/>
  <c r="H12" i="7"/>
  <c r="H25" i="7"/>
  <c r="H2" i="5"/>
  <c r="H16" i="7"/>
  <c r="H14" i="10"/>
  <c r="H30" i="11"/>
  <c r="H6" i="2"/>
  <c r="H29" i="2"/>
  <c r="H18" i="11"/>
  <c r="H5" i="6"/>
  <c r="H25" i="4"/>
  <c r="H20" i="1"/>
  <c r="H12" i="4"/>
  <c r="H26" i="5"/>
  <c r="H9" i="12"/>
  <c r="H6" i="9"/>
  <c r="H14" i="1"/>
  <c r="H5" i="8"/>
  <c r="H14" i="7"/>
  <c r="H28" i="7"/>
  <c r="H9" i="2"/>
  <c r="H27" i="1"/>
  <c r="H21" i="1"/>
  <c r="H2" i="8"/>
  <c r="H16" i="2"/>
  <c r="H25" i="9"/>
  <c r="H29" i="12"/>
  <c r="H28" i="1"/>
  <c r="H17" i="2"/>
  <c r="H30" i="8"/>
  <c r="H20" i="12"/>
  <c r="H6" i="7"/>
  <c r="H17" i="7"/>
  <c r="H28" i="4"/>
  <c r="H20" i="6"/>
  <c r="H10" i="5"/>
  <c r="H4" i="6"/>
  <c r="H13" i="1"/>
  <c r="H4" i="10"/>
  <c r="H30" i="5"/>
  <c r="H15" i="8"/>
  <c r="H15" i="11"/>
  <c r="H27" i="2"/>
  <c r="H23" i="7"/>
  <c r="H27" i="11"/>
  <c r="I4" i="4" l="1"/>
  <c r="I3" i="4"/>
  <c r="I2" i="4"/>
  <c r="I28" i="4"/>
  <c r="I30" i="4"/>
  <c r="I29" i="4"/>
  <c r="I31" i="4"/>
  <c r="I25" i="4"/>
  <c r="I21" i="4"/>
  <c r="I22" i="4"/>
  <c r="I23" i="4"/>
  <c r="I24" i="4"/>
  <c r="I17" i="4"/>
  <c r="I15" i="4"/>
  <c r="I16" i="4"/>
  <c r="I14" i="4"/>
  <c r="I18" i="4"/>
  <c r="I7" i="4"/>
  <c r="I10" i="4"/>
  <c r="I8" i="4"/>
  <c r="I11" i="4"/>
  <c r="I9" i="4"/>
  <c r="I31" i="1"/>
  <c r="I32" i="1"/>
  <c r="I26" i="1"/>
  <c r="I25" i="1"/>
  <c r="I28" i="1"/>
  <c r="I24" i="1"/>
  <c r="I27" i="1"/>
  <c r="I19" i="1"/>
  <c r="I20" i="1"/>
  <c r="I18" i="1"/>
  <c r="I17" i="1"/>
  <c r="I21" i="1"/>
  <c r="I11" i="1"/>
  <c r="I13" i="1"/>
  <c r="I14" i="1"/>
  <c r="I12" i="1"/>
  <c r="I10" i="1"/>
  <c r="I6" i="1"/>
  <c r="I3" i="1"/>
  <c r="I4" i="1"/>
  <c r="I5" i="1"/>
  <c r="I7" i="1"/>
  <c r="I28" i="2"/>
  <c r="I25" i="2"/>
  <c r="I26" i="2"/>
  <c r="I27" i="2"/>
  <c r="I24" i="2"/>
  <c r="I20" i="2"/>
  <c r="I21" i="2"/>
  <c r="I19" i="2"/>
  <c r="I17" i="2"/>
  <c r="I18" i="2"/>
  <c r="I14" i="2"/>
  <c r="I12" i="2"/>
  <c r="I11" i="2"/>
  <c r="I10" i="2"/>
  <c r="I13" i="2"/>
  <c r="I3" i="2"/>
  <c r="I7" i="2"/>
  <c r="I6" i="2"/>
  <c r="I5"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<sst xmlns="http://schemas.openxmlformats.org/spreadsheetml/2006/main" count="538" uniqueCount="77">
  <si>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</si>
  <si>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</si>
  <si>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</si>
  <si>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</si>
  <si>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</si>
  <si>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</si>
  <si>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</si>
  <si>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</si>
  <si>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</si>
  <si>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</si>
  <si>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</si>
  <si>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</si>
  <si>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</si>
  <si>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</si>
  <si>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</si>
  <si>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</si>
  <si>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</si>
  <si>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</si>
  <si>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</si>
  <si>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</si>
  <si>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</si>
  <si>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</si>
  <si>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</si>
  <si>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</si>
  <si>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</si>
  <si>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</si>
  <si>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</si>
  <si>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</si>
  <si>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</si>
  <si>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</si>
  <si>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</si>
  <si>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</si>
  <si>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</si>
  <si>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</si>
  <si>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</si>
  <si>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</si>
  <si>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</si>
  <si>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</si>
  <si>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</si>
  <si>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</si>
  <si>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</si>
  <si>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</si>
  <si>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</si>
  <si>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</si>
  <si>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</si>
  <si>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</si>
  <si>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</si>
  <si>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</si>
  <si>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</si>
  <si>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</si>
  <si>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</si>
  <si>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</si>
  <si>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</si>
  <si>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</si>
  <si>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</si>
  <si>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</si>
  <si>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</si>
  <si>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</si>
  <si>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</si>
  <si>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</si>
  <si>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</si>
  <si>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</si>
  <si>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</si>
  <si>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</si>
  <si>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</si>
  <si>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</si>
  <si>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</si>
  <si>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</si>
  <si>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</si>
  <si>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</si>
  <si>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</si>
  <si>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</si>
  <si>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Gerrit Wichers</t>
  </si>
  <si>
    <t>Wien</t>
  </si>
  <si>
    <t>Vorschuß € 1010,00</t>
  </si>
  <si>
    <t>Belege € 105,10</t>
  </si>
  <si>
    <t>Wien PVA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</si>
</sst>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3" fillId="10"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Gerrit Wichers</v>
      </c>
      <c r="N3" s="44"/>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28</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c r="L32" s="39"/>
      <c r="O32" s="35"/>
      <c r="Q32" s="7"/>
    </row>
    <row r="33" spans="10:12" x14ac:dyDescent="0.2">
      <c r="K33" s="39"/>
      <c r="L33" s="39"/>
    </row>
    <row r="34" spans="10:12" x14ac:dyDescent="0.2">
      <c r="J34" s="2" t="s">
        <v>68</v>
      </c>
      <c r="K34" s="39">
        <f>SUM(K2:K33)</f>
        <v>450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7" sqref="D17:F2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4" t="str">
        <f>Gesamt!A3</f>
        <v>Gerrit Wichers</v>
      </c>
      <c r="N3" s="44"/>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v>30</v>
      </c>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v>30</v>
      </c>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Gesamt!B5+Gesamt!B7-SUM(Gesamt!G2:G3)</f>
        <v>28</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v>30</v>
      </c>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v>30</v>
      </c>
      <c r="L29" s="39"/>
      <c r="O29" s="35"/>
      <c r="Q29" s="7"/>
    </row>
    <row r="30" spans="1:17" x14ac:dyDescent="0.2">
      <c r="A30" s="29"/>
      <c r="B30"/>
      <c r="G30" s="27"/>
      <c r="H30" s="27"/>
      <c r="I30" s="27"/>
      <c r="J30" s="7"/>
      <c r="K30" s="39"/>
      <c r="L30" s="39"/>
      <c r="M30" s="42" t="s">
        <v>74</v>
      </c>
      <c r="O30" s="35"/>
      <c r="Q30" s="7"/>
    </row>
    <row r="31" spans="1:17" x14ac:dyDescent="0.2">
      <c r="A31" s="23"/>
      <c r="H31" s="7"/>
      <c r="I31" s="7"/>
      <c r="J31" s="2" t="s">
        <v>68</v>
      </c>
      <c r="K31" s="39">
        <f>SUM(K2:K30)</f>
        <v>840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9" priority="7">
      <formula>$C3="Feiertag"</formula>
    </cfRule>
    <cfRule type="expression" dxfId="38" priority="8">
      <formula>WEEKDAY($A3,2)&gt;=6</formula>
    </cfRule>
  </conditionalFormatting>
  <conditionalFormatting sqref="A8:I29">
    <cfRule type="expression" dxfId="37" priority="1">
      <formula>$C8="Feiertag"</formula>
    </cfRule>
    <cfRule type="expression" dxfId="36" priority="2">
      <formula>WEEKDAY($A8,2)&gt;=6</formula>
    </cfRule>
  </conditionalFormatting>
  <conditionalFormatting sqref="A2:J2 G3:J3 G4:I7 J4:J29">
    <cfRule type="expression" dxfId="35" priority="9">
      <formula>$C2="Feiertag"</formula>
    </cfRule>
    <cfRule type="expression" dxfId="34"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4" t="str">
        <f>Gesamt!A3</f>
        <v>Gerrit Wichers</v>
      </c>
      <c r="N3" s="44"/>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-8.1712414612411521E-14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28</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2" t="s">
        <v>74</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M32" s="43" t="s">
        <v>75</v>
      </c>
      <c r="O32" s="35"/>
      <c r="Q32" s="7"/>
    </row>
    <row r="33" spans="10:12" x14ac:dyDescent="0.2">
      <c r="K33" s="39"/>
      <c r="L33" s="39"/>
    </row>
    <row r="34" spans="10:12" x14ac:dyDescent="0.2">
      <c r="J34" s="2" t="s">
        <v>68</v>
      </c>
      <c r="K34" s="39">
        <f>SUM(K2:K33)</f>
        <v>930</v>
      </c>
      <c r="L34" s="39">
        <f>SUM(L2:L33)</f>
        <v>527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3" priority="9">
      <formula>$C3="Feiertag"</formula>
    </cfRule>
    <cfRule type="expression" dxfId="32" priority="10">
      <formula>WEEKDAY($A3,2)&gt;=6</formula>
    </cfRule>
  </conditionalFormatting>
  <conditionalFormatting sqref="A8:I32">
    <cfRule type="expression" dxfId="31" priority="1">
      <formula>$C8="Feiertag"</formula>
    </cfRule>
    <cfRule type="expression" dxfId="30" priority="2">
      <formula>WEEKDAY($A8,2)&gt;=6</formula>
    </cfRule>
  </conditionalFormatting>
  <conditionalFormatting sqref="A2:J2 G3:J3 G4:I7 J4:J32">
    <cfRule type="expression" dxfId="29" priority="11">
      <formula>$C2="Feiertag"</formula>
    </cfRule>
    <cfRule type="expression" dxfId="2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M37" sqref="M3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76</v>
      </c>
      <c r="K2" s="39">
        <v>30</v>
      </c>
      <c r="L2" s="39">
        <v>17</v>
      </c>
      <c r="M2" s="25"/>
      <c r="O2" s="35"/>
      <c r="Q2" s="7"/>
    </row>
    <row r="3" spans="1:17" x14ac:dyDescent="0.2">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76</v>
      </c>
      <c r="K3" s="39">
        <v>30</v>
      </c>
      <c r="L3" s="39">
        <v>17</v>
      </c>
      <c r="M3" s="44" t="str">
        <f>Gesamt!A3</f>
        <v>Gerrit Wichers</v>
      </c>
      <c r="N3" s="44"/>
      <c r="O3" s="35"/>
      <c r="Q3" s="7"/>
    </row>
    <row r="4" spans="1:17" x14ac:dyDescent="0.2">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76</v>
      </c>
      <c r="K4" s="39">
        <v>30</v>
      </c>
      <c r="L4" s="39">
        <v>17</v>
      </c>
      <c r="O4" s="35"/>
      <c r="Q4" s="7"/>
    </row>
    <row r="5" spans="1:17" x14ac:dyDescent="0.2">
      <c r="A5" s="29">
        <v>46116</v>
      </c>
      <c r="B5" t="str">
        <f t="shared" si="0"/>
        <v>Sa</v>
      </c>
      <c r="G5" s="27">
        <f t="shared" si="1"/>
        <v>0</v>
      </c>
      <c r="H5" s="27">
        <f ca="1">IF(Q5&lt;&gt;"",Q5,IF(OR(C5="Feiertag",A5&lt;Gesamt!$B$11,A5&gt;Gesamt!$B$13,),0,INDIRECT("N"&amp;WEEKDAY(A5,2)+19)))</f>
        <v>0</v>
      </c>
      <c r="I5" s="27">
        <f t="shared" si="2"/>
        <v>0</v>
      </c>
      <c r="J5" s="7" t="s">
        <v>76</v>
      </c>
      <c r="K5" s="39">
        <v>30</v>
      </c>
      <c r="L5" s="39">
        <v>17</v>
      </c>
      <c r="M5" s="1" t="s">
        <v>8</v>
      </c>
      <c r="N5" s="27">
        <f ca="1">SUM(I2:I32)</f>
        <v>-3.0198066269804258E-14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7" t="s">
        <v>76</v>
      </c>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t="s">
        <v>76</v>
      </c>
      <c r="K7" s="39"/>
      <c r="L7" s="39"/>
      <c r="M7" s="1" t="s">
        <v>59</v>
      </c>
      <c r="N7" s="27">
        <f ca="1">Gesamt!B9+SUM(Gesamt!E2:E5)-SUM(Gesamt!J2:J5)</f>
        <v>-1.1191048088221578E-13</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30</v>
      </c>
      <c r="L8" s="39">
        <v>17</v>
      </c>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76</v>
      </c>
      <c r="K9" s="39">
        <v>30</v>
      </c>
      <c r="L9" s="39">
        <v>17</v>
      </c>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v>30</v>
      </c>
      <c r="L10" s="39">
        <v>17</v>
      </c>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76</v>
      </c>
      <c r="K11" s="39">
        <v>30</v>
      </c>
      <c r="L11" s="39">
        <v>17</v>
      </c>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t="s">
        <v>76</v>
      </c>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t="s">
        <v>76</v>
      </c>
      <c r="K13" s="39"/>
      <c r="L13" s="39"/>
      <c r="M13" s="1" t="s">
        <v>26</v>
      </c>
      <c r="N13">
        <f>COUNTIF(C2:C32, "Urlaub")+COUNTIF(C2:C32,"Urlaub halber Tag")/2</f>
        <v>0</v>
      </c>
      <c r="O13" s="35"/>
      <c r="Q13" s="7"/>
    </row>
    <row r="14" spans="1:17" x14ac:dyDescent="0.2">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30</v>
      </c>
      <c r="L14" s="39">
        <v>17</v>
      </c>
      <c r="M14" s="25"/>
      <c r="O14" s="35"/>
      <c r="Q14" s="7"/>
    </row>
    <row r="15" spans="1:17" x14ac:dyDescent="0.2">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76</v>
      </c>
      <c r="K15" s="39">
        <v>30</v>
      </c>
      <c r="L15" s="39">
        <v>17</v>
      </c>
      <c r="M15" s="1" t="s">
        <v>58</v>
      </c>
      <c r="N15">
        <f>Gesamt!B5+Gesamt!B7-SUM(Gesamt!G2:G5)</f>
        <v>28</v>
      </c>
      <c r="O15" s="35"/>
      <c r="Q15" s="7"/>
    </row>
    <row r="16" spans="1:17" x14ac:dyDescent="0.2">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76</v>
      </c>
      <c r="K16" s="39">
        <v>30</v>
      </c>
      <c r="L16" s="39">
        <v>17</v>
      </c>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v>17</v>
      </c>
      <c r="M17" s="1" t="s">
        <v>50</v>
      </c>
      <c r="N17" s="27">
        <f>SUM(G2:G32)</f>
        <v>162</v>
      </c>
      <c r="O17" s="35"/>
      <c r="Q17" s="7"/>
    </row>
    <row r="18" spans="1:17" x14ac:dyDescent="0.2">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76</v>
      </c>
      <c r="K18" s="39">
        <v>30</v>
      </c>
      <c r="L18" s="39">
        <v>17</v>
      </c>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t="s">
        <v>76</v>
      </c>
      <c r="K19" s="39">
        <v>30</v>
      </c>
      <c r="L19" s="39">
        <v>17</v>
      </c>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t="s">
        <v>76</v>
      </c>
      <c r="K20" s="39">
        <v>30</v>
      </c>
      <c r="L20" s="39">
        <v>17</v>
      </c>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30</v>
      </c>
      <c r="L21" s="39">
        <v>17</v>
      </c>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v>17</v>
      </c>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76</v>
      </c>
      <c r="K23" s="39">
        <v>30</v>
      </c>
      <c r="L23" s="39">
        <v>17</v>
      </c>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v>17</v>
      </c>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76</v>
      </c>
      <c r="K25" s="39">
        <v>30</v>
      </c>
      <c r="L25" s="39">
        <v>17</v>
      </c>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t="s">
        <v>76</v>
      </c>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t="s">
        <v>76</v>
      </c>
      <c r="K27" s="39"/>
      <c r="L27" s="39"/>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v>30</v>
      </c>
      <c r="L28" s="39">
        <v>17</v>
      </c>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30</v>
      </c>
      <c r="L29" s="39">
        <v>17</v>
      </c>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30</v>
      </c>
      <c r="L30" s="39">
        <v>17</v>
      </c>
      <c r="M30" s="42" t="s">
        <v>74</v>
      </c>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v>17</v>
      </c>
      <c r="O31" s="35"/>
      <c r="Q31" s="7"/>
    </row>
    <row r="32" spans="1:17" x14ac:dyDescent="0.2">
      <c r="A32" s="23"/>
      <c r="H32" s="7"/>
      <c r="I32" s="7"/>
      <c r="J32" s="7"/>
      <c r="K32" s="39"/>
      <c r="L32" s="39"/>
    </row>
    <row r="33" spans="10:12" x14ac:dyDescent="0.2">
      <c r="J33" s="2" t="s">
        <v>68</v>
      </c>
      <c r="K33" s="39">
        <f>SUM(K2:K32)</f>
        <v>720</v>
      </c>
      <c r="L33" s="39">
        <f>SUM(L2:L32)</f>
        <v>408</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5:I6 A12:I13 A7:C11 G7:I11 A19:I20 A14:C18 G14:I18 A26:I27 A21:C25 G21:I25 A28:C31 G28:I31 A2:C4 G2:J2 G3:I4 J3:J31">
    <cfRule type="expression" dxfId="27" priority="11">
      <formula>$C2="Feiertag"</formula>
    </cfRule>
    <cfRule type="expression" dxfId="26" priority="12">
      <formula>WEEKDAY($A2,2)&gt;=6</formula>
    </cfRule>
  </conditionalFormatting>
  <conditionalFormatting sqref="D7:F11">
    <cfRule type="expression" dxfId="9" priority="9">
      <formula>$C7="Feiertag"</formula>
    </cfRule>
    <cfRule type="expression" dxfId="8" priority="10">
      <formula>WEEKDAY($A7,2)&gt;=6</formula>
    </cfRule>
  </conditionalFormatting>
  <conditionalFormatting sqref="D14:F18">
    <cfRule type="expression" dxfId="7" priority="7">
      <formula>$C14="Feiertag"</formula>
    </cfRule>
    <cfRule type="expression" dxfId="6" priority="8">
      <formula>WEEKDAY($A14,2)&gt;=6</formula>
    </cfRule>
  </conditionalFormatting>
  <conditionalFormatting sqref="D21:F25">
    <cfRule type="expression" dxfId="5" priority="5">
      <formula>$C21="Feiertag"</formula>
    </cfRule>
    <cfRule type="expression" dxfId="4" priority="6">
      <formula>WEEKDAY($A21,2)&gt;=6</formula>
    </cfRule>
  </conditionalFormatting>
  <conditionalFormatting sqref="D28:F31">
    <cfRule type="expression" dxfId="3" priority="3">
      <formula>$C28="Feiertag"</formula>
    </cfRule>
    <cfRule type="expression" dxfId="2" priority="4">
      <formula>WEEKDAY($A28,2)&gt;=6</formula>
    </cfRule>
  </conditionalFormatting>
  <conditionalFormatting sqref="D2:F4">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Gerrit Wichers</v>
      </c>
      <c r="N3" s="44"/>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-1.1191048088221578E-13</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28</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Gerrit Wichers</v>
      </c>
      <c r="N3" s="44"/>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-1.1191048088221578E-13</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28</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Gerrit Wichers</v>
      </c>
      <c r="N3" s="44"/>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-1.1191048088221578E-13</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28</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Gerrit Wichers</v>
      </c>
      <c r="N3" s="44"/>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-1.1191048088221578E-13</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28</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Gerrit Wichers</v>
      </c>
      <c r="N3" s="44"/>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-1.1191048088221578E-13</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28</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Gerrit Wichers</v>
      </c>
      <c r="N3" s="44"/>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-1.1191048088221578E-13</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28</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Gerrit Wichers</v>
      </c>
      <c r="N3" s="44"/>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-1.1191048088221578E-13</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28</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Gerrit Wichers</v>
      </c>
      <c r="N3" s="44"/>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-1.1191048088221578E-13</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28</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5" t="s">
        <v>72</v>
      </c>
      <c r="B3" s="45"/>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24</v>
      </c>
      <c r="D5" s="6" t="s">
        <v>12</v>
      </c>
      <c r="E5" s="7">
        <f ca="1">April!N5</f>
        <v>-3.0198066269804258E-14</v>
      </c>
      <c r="F5" s="8">
        <f>April!N9</f>
        <v>0</v>
      </c>
      <c r="G5" s="2">
        <f>April!N13</f>
        <v>0</v>
      </c>
      <c r="H5" s="7">
        <f>April!N17</f>
        <v>162</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4</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-1.1191048088221578E-13</v>
      </c>
      <c r="F15" s="8">
        <f>SUM(F2:F13)</f>
        <v>0</v>
      </c>
      <c r="G15" s="2">
        <f>SUM(G2:G13)</f>
        <v>0</v>
      </c>
      <c r="H15" s="7">
        <f>SUM(H2:H13)</f>
        <v>601.49999999999989</v>
      </c>
      <c r="I15" s="7"/>
      <c r="J15" s="7">
        <f>SUM(J2:J13)</f>
        <v>0</v>
      </c>
    </row>
    <row r="16" spans="1:26" x14ac:dyDescent="0.2">
      <c r="A16" s="6" t="s">
        <v>9</v>
      </c>
      <c r="B16" s="7">
        <f>Januar!N27</f>
        <v>38.5</v>
      </c>
    </row>
    <row r="17" spans="1:7" x14ac:dyDescent="0.2">
      <c r="A17" s="6" t="s">
        <v>10</v>
      </c>
      <c r="B17" s="7">
        <f>Februar!N27</f>
        <v>38.5</v>
      </c>
      <c r="D17" s="4" t="s">
        <v>39</v>
      </c>
      <c r="E17" s="7">
        <f ca="1">SUM(E2:E13)+B9-J15</f>
        <v>-1.1191048088221578E-13</v>
      </c>
    </row>
    <row r="18" spans="1:7" x14ac:dyDescent="0.2">
      <c r="A18" s="6" t="s">
        <v>11</v>
      </c>
      <c r="B18" s="7">
        <f>März!N27</f>
        <v>38.5</v>
      </c>
      <c r="D18" s="9" t="s">
        <v>40</v>
      </c>
      <c r="G18" s="2">
        <f>B5+B7-G15</f>
        <v>28</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6" t="s">
        <v>55</v>
      </c>
    </row>
    <row r="24" spans="19:20" x14ac:dyDescent="0.2">
      <c r="S24" s="46"/>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2026-05-11T09:29:26Z</dcterms:modified>
</cp:coreProperties>
</file>