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2A3DC347-89A2-43E7-9789-570C63FDE547}" xr6:coauthVersionLast="47" xr6:coauthVersionMax="47" xr10:uidLastSave="{00000000-0000-0000-0000-000000000000}"/>
  <bookViews>
    <workbookView xWindow="10560" yWindow="25812" windowWidth="23256" windowHeight="12456" firstSheet="4"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 i="6"/>
  <c r="I4" i="6"/>
  <c r="I5" i="6"/>
  <c r="I6" i="6"/>
  <c r="I7" i="6"/>
  <c r="I8" i="6"/>
  <c r="I9" i="6"/>
  <c r="I10" i="6"/>
  <c r="I11" i="6"/>
  <c r="I12" i="6"/>
  <c r="I13" i="6"/>
  <c r="I14" i="6"/>
  <c r="I15" i="6"/>
  <c r="I16" i="6"/>
  <c r="I17" i="6"/>
  <c r="I18" i="6"/>
  <c r="I19" i="6"/>
  <c r="I20" i="6"/>
  <c r="I21" i="6"/>
  <c r="I22" i="6"/>
  <c r="I23" i="6"/>
  <c r="I24" i="6"/>
  <c r="I25" i="6"/>
  <c r="I26" i="6"/>
  <c r="I27" i="6"/>
  <c r="I28" i="6"/>
  <c r="I29"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8" i="3"/>
  <c r="H16" i="3"/>
  <c r="H18" i="3"/>
  <c r="H24" i="3"/>
  <c r="H14" i="3"/>
  <c r="H30" i="3"/>
  <c r="H10" i="3"/>
  <c r="H15" i="3"/>
  <c r="H31" i="3"/>
  <c r="H4" i="3"/>
  <c r="H17" i="3"/>
  <c r="H20" i="3"/>
  <c r="H9" i="3"/>
  <c r="H25" i="3"/>
  <c r="H28" i="3"/>
  <c r="H11" i="3"/>
  <c r="H23" i="3"/>
  <c r="H6" i="3"/>
  <c r="H27" i="3"/>
  <c r="H22" i="3"/>
  <c r="H29" i="3"/>
  <c r="H21" i="3"/>
  <c r="H13" i="3"/>
  <c r="H32" i="3"/>
  <c r="H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9" i="8"/>
  <c r="H31" i="10"/>
  <c r="H18" i="10"/>
  <c r="H30" i="9"/>
  <c r="H14" i="9"/>
  <c r="H12" i="6"/>
  <c r="H2" i="4"/>
  <c r="H7" i="9"/>
  <c r="H23" i="4"/>
  <c r="H31" i="9"/>
  <c r="H18" i="8"/>
  <c r="H13" i="8"/>
  <c r="H4" i="6"/>
  <c r="H12" i="2"/>
  <c r="H31" i="4"/>
  <c r="H4" i="4"/>
  <c r="H17" i="5"/>
  <c r="H25" i="9"/>
  <c r="H5" i="3"/>
  <c r="H21" i="4"/>
  <c r="H21" i="2"/>
  <c r="H28" i="4"/>
  <c r="H20" i="8"/>
  <c r="H24" i="6"/>
  <c r="H2" i="10"/>
  <c r="H22" i="11"/>
  <c r="H12" i="11"/>
  <c r="H24" i="9"/>
  <c r="H10" i="11"/>
  <c r="H3" i="8"/>
  <c r="H12" i="8"/>
  <c r="H18" i="1"/>
  <c r="H18" i="2"/>
  <c r="H30" i="10"/>
  <c r="H24" i="1"/>
  <c r="H19" i="3"/>
  <c r="H10" i="10"/>
  <c r="H2" i="2"/>
  <c r="H27" i="1"/>
  <c r="H25" i="11"/>
  <c r="H21" i="5"/>
  <c r="H23" i="7"/>
  <c r="H13" i="9"/>
  <c r="H28" i="6"/>
  <c r="H8" i="6"/>
  <c r="H4" i="11"/>
  <c r="H19" i="11"/>
  <c r="H19" i="4"/>
  <c r="H24" i="2"/>
  <c r="H22" i="7"/>
  <c r="H3" i="10"/>
  <c r="H29" i="2"/>
  <c r="H11" i="4"/>
  <c r="H22" i="12"/>
  <c r="H14" i="11"/>
  <c r="H19" i="12"/>
  <c r="H8" i="9"/>
  <c r="H12" i="12"/>
  <c r="H26" i="3"/>
  <c r="H28" i="5"/>
  <c r="H24" i="12"/>
  <c r="H20" i="11"/>
  <c r="H10" i="4"/>
  <c r="H28" i="2"/>
  <c r="H7" i="8"/>
  <c r="H10" i="7"/>
  <c r="H11" i="11"/>
  <c r="H31" i="1"/>
  <c r="H23" i="1"/>
  <c r="H27" i="8"/>
  <c r="H24" i="11"/>
  <c r="H18" i="9"/>
  <c r="H29" i="9"/>
  <c r="H15" i="6"/>
  <c r="H21" i="7"/>
  <c r="H5" i="2"/>
  <c r="H3" i="2"/>
  <c r="H16" i="11"/>
  <c r="H12" i="3"/>
  <c r="H23" i="12"/>
  <c r="H9" i="7"/>
  <c r="H20" i="2"/>
  <c r="H22" i="10"/>
  <c r="H9" i="9"/>
  <c r="H9" i="10"/>
  <c r="H17" i="8"/>
  <c r="H6" i="11"/>
  <c r="H13" i="7"/>
  <c r="H10" i="8"/>
  <c r="H8" i="5"/>
  <c r="H4" i="12"/>
  <c r="H4" i="8"/>
  <c r="H14" i="4"/>
  <c r="H13" i="12"/>
  <c r="H20" i="6"/>
  <c r="H20" i="5"/>
  <c r="H16" i="9"/>
  <c r="H14" i="8"/>
  <c r="H13" i="1"/>
  <c r="H30" i="11"/>
  <c r="H7" i="6"/>
  <c r="H20" i="9"/>
  <c r="H28" i="1"/>
  <c r="H8" i="1"/>
  <c r="H17" i="6"/>
  <c r="H7" i="11"/>
  <c r="H3" i="11"/>
  <c r="H11" i="7"/>
  <c r="H13" i="4"/>
  <c r="H15" i="9"/>
  <c r="H25" i="6"/>
  <c r="H15" i="10"/>
  <c r="H10" i="9"/>
  <c r="H26" i="10"/>
  <c r="H3" i="1"/>
  <c r="H5" i="7"/>
  <c r="H14" i="5"/>
  <c r="H23" i="11"/>
  <c r="H6" i="10"/>
  <c r="H16" i="12"/>
  <c r="H8" i="12"/>
  <c r="H5" i="8"/>
  <c r="H21" i="1"/>
  <c r="H11" i="10"/>
  <c r="H10" i="2"/>
  <c r="H14" i="12"/>
  <c r="H14" i="7"/>
  <c r="H13" i="6"/>
  <c r="H19" i="2"/>
  <c r="H7" i="1"/>
  <c r="H27" i="2"/>
  <c r="H27" i="11"/>
  <c r="H10" i="6"/>
  <c r="H5" i="5"/>
  <c r="H8" i="8"/>
  <c r="H17" i="9"/>
  <c r="H3" i="7"/>
  <c r="H17" i="11"/>
  <c r="H23" i="8"/>
  <c r="H8" i="10"/>
  <c r="H16" i="4"/>
  <c r="H4" i="9"/>
  <c r="H27" i="4"/>
  <c r="H5" i="10"/>
  <c r="H29" i="5"/>
  <c r="H30" i="12"/>
  <c r="H27" i="5"/>
  <c r="H23" i="5"/>
  <c r="H19" i="6"/>
  <c r="H21" i="11"/>
  <c r="H29" i="1"/>
  <c r="H28" i="11"/>
  <c r="H14" i="2"/>
  <c r="H11" i="5"/>
  <c r="H32" i="8"/>
  <c r="H17" i="1"/>
  <c r="H3" i="9"/>
  <c r="H31" i="8"/>
  <c r="H9" i="6"/>
  <c r="H26" i="9"/>
  <c r="H21" i="10"/>
  <c r="H6" i="2"/>
  <c r="H12" i="1"/>
  <c r="H21" i="12"/>
  <c r="H26" i="6"/>
  <c r="H15" i="11"/>
  <c r="H5" i="12"/>
  <c r="H22" i="8"/>
  <c r="H29" i="12"/>
  <c r="H14" i="1"/>
  <c r="H30" i="1"/>
  <c r="H30" i="5"/>
  <c r="H11" i="9"/>
  <c r="H32" i="1"/>
  <c r="H16" i="10"/>
  <c r="H22" i="4"/>
  <c r="H3" i="4"/>
  <c r="H31" i="11"/>
  <c r="H28" i="10"/>
  <c r="H25" i="1"/>
  <c r="H23" i="2"/>
  <c r="H15" i="2"/>
  <c r="H18" i="6"/>
  <c r="H27" i="9"/>
  <c r="H19" i="9"/>
  <c r="H10" i="12"/>
  <c r="H11" i="6"/>
  <c r="H8" i="4"/>
  <c r="H9" i="5"/>
  <c r="H19" i="1"/>
  <c r="H4" i="5"/>
  <c r="H8" i="11"/>
  <c r="H22" i="6"/>
  <c r="H25" i="7"/>
  <c r="H17" i="2"/>
  <c r="H2" i="1"/>
  <c r="H31" i="12"/>
  <c r="H18" i="7"/>
  <c r="H9" i="2"/>
  <c r="H12" i="7"/>
  <c r="H22" i="5"/>
  <c r="H6" i="6"/>
  <c r="H18" i="11"/>
  <c r="H32" i="7"/>
  <c r="H26" i="7"/>
  <c r="H29" i="10"/>
  <c r="H20" i="7"/>
  <c r="H4" i="10"/>
  <c r="H11" i="1"/>
  <c r="H10" i="1"/>
  <c r="H19" i="7"/>
  <c r="H17" i="4"/>
  <c r="H15" i="12"/>
  <c r="H9" i="8"/>
  <c r="H32" i="5"/>
  <c r="H18" i="5"/>
  <c r="H16" i="6"/>
  <c r="H9" i="1"/>
  <c r="H11" i="8"/>
  <c r="H5" i="11"/>
  <c r="H31" i="7"/>
  <c r="H29" i="11"/>
  <c r="H20" i="12"/>
  <c r="H17" i="7"/>
  <c r="H14" i="10"/>
  <c r="H14" i="6"/>
  <c r="H23" i="9"/>
  <c r="H8" i="7"/>
  <c r="H15" i="4"/>
  <c r="H28" i="7"/>
  <c r="H3" i="12"/>
  <c r="H15" i="7"/>
  <c r="H21" i="6"/>
  <c r="H23" i="10"/>
  <c r="H30" i="8"/>
  <c r="H22" i="9"/>
  <c r="H29" i="6"/>
  <c r="H7" i="10"/>
  <c r="H23" i="6"/>
  <c r="H28" i="8"/>
  <c r="H7" i="12"/>
  <c r="H21" i="9"/>
  <c r="H7" i="2"/>
  <c r="H13" i="2"/>
  <c r="H26" i="2"/>
  <c r="H12" i="9"/>
  <c r="H26" i="11"/>
  <c r="H21" i="8"/>
  <c r="H16" i="1"/>
  <c r="H2" i="8"/>
  <c r="H13" i="11"/>
  <c r="H16" i="5"/>
  <c r="H29" i="4"/>
  <c r="H22" i="1"/>
  <c r="H6" i="4"/>
  <c r="H27" i="7"/>
  <c r="H26" i="8"/>
  <c r="H20" i="4"/>
  <c r="H19" i="5"/>
  <c r="H2" i="9"/>
  <c r="H26" i="1"/>
  <c r="H2" i="6"/>
  <c r="H5" i="9"/>
  <c r="H13" i="5"/>
  <c r="H30" i="7"/>
  <c r="H20" i="10"/>
  <c r="H11" i="12"/>
  <c r="H16" i="7"/>
  <c r="H24" i="7"/>
  <c r="H26" i="4"/>
  <c r="H24" i="4"/>
  <c r="H24" i="5"/>
  <c r="H12" i="5"/>
  <c r="H25" i="10"/>
  <c r="H30" i="4"/>
  <c r="H17" i="12"/>
  <c r="H25" i="4"/>
  <c r="H13" i="10"/>
  <c r="H6" i="1"/>
  <c r="H19" i="10"/>
  <c r="H10" i="5"/>
  <c r="H6" i="8"/>
  <c r="H28" i="9"/>
  <c r="H5" i="1"/>
  <c r="H4" i="7"/>
  <c r="H15" i="8"/>
  <c r="H28" i="12"/>
  <c r="H24" i="8"/>
  <c r="H15" i="1"/>
  <c r="H6" i="9"/>
  <c r="H2" i="12"/>
  <c r="H4" i="1"/>
  <c r="H25" i="5"/>
  <c r="H32" i="10"/>
  <c r="H6" i="5"/>
  <c r="H3" i="5"/>
  <c r="H16" i="2"/>
  <c r="H8" i="2"/>
  <c r="H9" i="11"/>
  <c r="H3" i="6"/>
  <c r="H24" i="10"/>
  <c r="H6" i="12"/>
  <c r="H31" i="5"/>
  <c r="H18" i="4"/>
  <c r="H12" i="10"/>
  <c r="H11" i="2"/>
  <c r="H27" i="6"/>
  <c r="H12" i="4"/>
  <c r="H25" i="8"/>
  <c r="H7" i="7"/>
  <c r="H5" i="4"/>
  <c r="H18" i="12"/>
  <c r="H22" i="2"/>
  <c r="H19" i="8"/>
  <c r="H4" i="2"/>
  <c r="H25" i="2"/>
  <c r="H9" i="4"/>
  <c r="H7" i="5"/>
  <c r="H29" i="7"/>
  <c r="H6" i="7"/>
  <c r="H25" i="12"/>
  <c r="H17" i="10"/>
  <c r="H20" i="1"/>
  <c r="H32" i="12"/>
  <c r="H2" i="7"/>
  <c r="H31" i="6"/>
  <c r="H30" i="6"/>
  <c r="I2" i="7" l="1"/>
  <c r="I30" i="6"/>
  <c r="I31" i="6"/>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<sst xmlns="http://schemas.openxmlformats.org/spreadsheetml/2006/main" count="441" uniqueCount="75">
  <si>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</si>
  <si>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</si>
  <si>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</si>
  <si>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</si>
  <si>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</si>
  <si>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</si>
  <si>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</si>
  <si>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</si>
  <si>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</si>
  <si>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</si>
  <si>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</si>
  <si>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</si>
  <si>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</si>
  <si>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</si>
  <si>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</si>
  <si>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</si>
  <si>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</si>
  <si>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</si>
  <si>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</si>
  <si>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</si>
  <si>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</si>
  <si>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</si>
  <si>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</si>
  <si>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</si>
  <si>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</si>
  <si>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</si>
  <si>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</si>
  <si>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</si>
  <si>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</si>
  <si>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</si>
  <si>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</si>
  <si>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</si>
  <si>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</si>
  <si>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</si>
  <si>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</si>
  <si>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</si>
  <si>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</si>
  <si>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</si>
  <si>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</si>
  <si>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</si>
  <si>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</si>
  <si>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</si>
  <si>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</si>
  <si>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</si>
  <si>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</si>
  <si>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</si>
  <si>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</si>
  <si>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</si>
  <si>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</si>
  <si>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</si>
  <si>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</si>
  <si>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</si>
  <si>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</si>
  <si>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</si>
  <si>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</si>
  <si>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</si>
  <si>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</si>
  <si>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</si>
  <si>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</si>
  <si>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</si>
  <si>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</si>
  <si>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</si>
  <si>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</si>
  <si>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</si>
  <si>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</si>
  <si>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</si>
  <si>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</si>
  <si>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</si>
  <si>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</si>
  <si>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</si>
  <si>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</si>
  <si>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</si>
  <si>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Michal NOWAK</t>
  </si>
  <si>
    <t>Abzug Bauhelm</t>
  </si>
  <si>
    <t>Zimmerkosten (KW27) aufgeteilt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</si>
</sst>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9" fillId="0" borderId="0" xfId="0" applyFont="1" applyProtection="1">
      <protection locked="0"/>
    </xf>
    <xf numFmtId="164" fontId="9" fillId="0" borderId="0" xfId="2" applyFont="1" applyProtection="1">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Michal NOWAK</v>
      </c>
      <c r="N3" s="41"/>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0.20547945000000001</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Michal NOWAK</v>
      </c>
      <c r="N3" s="41"/>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0.20547945000000001</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Michal NOWAK</v>
      </c>
      <c r="N3" s="41"/>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0.20547945000000001</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Michal NOWAK</v>
      </c>
      <c r="N3" s="41"/>
      <c r="O3" s="35"/>
      <c r="Q3" s="7"/>
    </row>
    <row r="4" spans="1:17" x14ac:dyDescent="0.3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3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0.20547945000000001</v>
      </c>
      <c r="O15" s="35"/>
      <c r="Q15" s="7"/>
    </row>
    <row r="16" spans="1:17" x14ac:dyDescent="0.3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3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D2" sqref="D2"/>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Michal NOWAK</v>
      </c>
      <c r="N3" s="41"/>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3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3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3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0.20547945000000001</v>
      </c>
      <c r="O15" s="35"/>
      <c r="Q15" s="7"/>
    </row>
    <row r="16" spans="1:17" x14ac:dyDescent="0.3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35">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3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zoomScaleNormal="100" workbookViewId="0">
      <selection activeCell="M31" sqref="M31"/>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Michal NOWAK</v>
      </c>
      <c r="N3" s="41"/>
      <c r="O3" s="35"/>
      <c r="Q3" s="7"/>
    </row>
    <row r="4" spans="1:17" x14ac:dyDescent="0.3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 ca="1">SUM(I2:I32)</f>
        <v>-3.5527136788005009E-15</v>
      </c>
      <c r="O5" s="35"/>
      <c r="Q5" s="7"/>
    </row>
    <row r="6" spans="1:17" x14ac:dyDescent="0.3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-3.5527136788005009E-15</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0.20547945000000001</v>
      </c>
      <c r="O15" s="35"/>
      <c r="Q15" s="7"/>
    </row>
    <row r="16" spans="1:17" x14ac:dyDescent="0.35">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15.999999999999996</v>
      </c>
      <c r="O17" s="35"/>
      <c r="Q17" s="7"/>
    </row>
    <row r="18" spans="1:17" x14ac:dyDescent="0.35">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c r="K30" s="39"/>
      <c r="L30" s="39"/>
      <c r="M30" s="44" t="s">
        <v>73</v>
      </c>
      <c r="N30" s="45">
        <v>80</v>
      </c>
      <c r="O30" s="35"/>
      <c r="Q30" s="7"/>
    </row>
    <row r="31" spans="1:17" x14ac:dyDescent="0.35">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c r="K31" s="39"/>
      <c r="L31" s="39"/>
      <c r="M31" s="44" t="s">
        <v>74</v>
      </c>
      <c r="N31" s="45">
        <v>50</v>
      </c>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Michal NOWAK</v>
      </c>
      <c r="N3" s="41"/>
      <c r="O3" s="35"/>
      <c r="Q3" s="7"/>
    </row>
    <row r="4" spans="1:17" x14ac:dyDescent="0.3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-1.7763568394002505E-15</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-5.3290705182007514E-15</v>
      </c>
      <c r="O7" s="35"/>
      <c r="Q7" s="7"/>
    </row>
    <row r="8" spans="1:17" x14ac:dyDescent="0.3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0.20547945000000001</v>
      </c>
      <c r="O15" s="35"/>
      <c r="Q15" s="7"/>
    </row>
    <row r="16" spans="1:17" x14ac:dyDescent="0.3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0</v>
      </c>
      <c r="I17" s="27">
        <f t="shared" si="2"/>
        <v>0</v>
      </c>
      <c r="J17" s="7"/>
      <c r="K17" s="39"/>
      <c r="L17" s="39"/>
      <c r="M17" s="1" t="s">
        <v>50</v>
      </c>
      <c r="N17" s="27">
        <f>SUM(G2:G32)</f>
        <v>7.9999999999999982</v>
      </c>
      <c r="O17" s="35"/>
      <c r="Q17" s="7"/>
    </row>
    <row r="18" spans="1:17" x14ac:dyDescent="0.3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0</v>
      </c>
      <c r="I30" s="27">
        <f t="shared" si="2"/>
        <v>0</v>
      </c>
      <c r="J30" s="7"/>
      <c r="K30" s="39"/>
      <c r="L30" s="39"/>
      <c r="M30" s="44" t="s">
        <v>74</v>
      </c>
      <c r="N30" s="45">
        <v>50</v>
      </c>
      <c r="O30" s="35"/>
      <c r="Q30" s="7"/>
    </row>
    <row r="31" spans="1:17" x14ac:dyDescent="0.35">
      <c r="A31" s="29">
        <v>46233</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opLeftCell="A10" zoomScaleNormal="100" workbookViewId="0">
      <selection activeCell="C16" sqref="C1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Michal NOWAK</v>
      </c>
      <c r="N3" s="41"/>
      <c r="O3" s="35"/>
      <c r="Q3" s="7"/>
    </row>
    <row r="4" spans="1:17" x14ac:dyDescent="0.35">
      <c r="A4" s="29">
        <v>46237</v>
      </c>
      <c r="B4" t="str">
        <f t="shared" si="0"/>
        <v>Mo</v>
      </c>
      <c r="G4" s="27">
        <f t="shared" si="1"/>
        <v>0</v>
      </c>
      <c r="H4" s="27">
        <f ca="1">IF(Q4&lt;&gt;"",Q4,IF(OR(C4="Feiertag",A4&lt;Gesamt!$B$11,A4&gt;Gesamt!$B$13,),0,INDIRECT("N"&amp;WEEKDAY(A4,2)+19)))</f>
        <v>0</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0</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0</v>
      </c>
      <c r="I7" s="27">
        <f t="shared" si="2"/>
        <v>0</v>
      </c>
      <c r="J7" s="7"/>
      <c r="K7" s="39"/>
      <c r="L7" s="39"/>
      <c r="M7" s="1" t="s">
        <v>59</v>
      </c>
      <c r="N7" s="27">
        <f ca="1">Gesamt!B9+SUM(Gesamt!E2:E9)-SUM(Gesamt!J2:J9)</f>
        <v>-5.3290705182007514E-15</v>
      </c>
      <c r="O7" s="35"/>
      <c r="Q7" s="7"/>
    </row>
    <row r="8" spans="1:17" x14ac:dyDescent="0.3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0</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0.20547945000000001</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0</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0</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Michal NOWAK</v>
      </c>
      <c r="N3" s="41"/>
      <c r="O3" s="35"/>
      <c r="Q3" s="7"/>
    </row>
    <row r="4" spans="1:17" x14ac:dyDescent="0.35">
      <c r="A4" s="29">
        <v>46268</v>
      </c>
      <c r="B4" t="str">
        <f t="shared" si="0"/>
        <v>Do</v>
      </c>
      <c r="G4" s="27">
        <f t="shared" si="1"/>
        <v>0</v>
      </c>
      <c r="H4" s="27">
        <f ca="1">IF(Q4&lt;&gt;"",Q4,IF(OR(C4="Feiertag",A4&lt;Gesamt!$B$11,A4&gt;Gesamt!$B$13,),0,INDIRECT("N"&amp;WEEKDAY(A4,2)+19)))</f>
        <v>0</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-5.3290705182007514E-15</v>
      </c>
      <c r="O7" s="35"/>
      <c r="Q7" s="7"/>
    </row>
    <row r="8" spans="1:17" x14ac:dyDescent="0.35">
      <c r="A8" s="29">
        <v>46272</v>
      </c>
      <c r="B8" t="str">
        <f t="shared" si="0"/>
        <v>Mo</v>
      </c>
      <c r="G8" s="27">
        <f t="shared" si="1"/>
        <v>0</v>
      </c>
      <c r="H8" s="27">
        <f ca="1">IF(Q8&lt;&gt;"",Q8,IF(OR(C8="Feiertag",A8&lt;Gesamt!$B$11,A8&gt;Gesamt!$B$13,),0,INDIRECT("N"&amp;WEEKDAY(A8,2)+19)))</f>
        <v>0</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Gesamt!B5+Gesamt!B7-SUM(Gesamt!G2:G10)</f>
        <v>0.20547945000000001</v>
      </c>
      <c r="O15" s="35"/>
      <c r="Q15" s="7"/>
    </row>
    <row r="16" spans="1:17" x14ac:dyDescent="0.35">
      <c r="A16" s="29">
        <v>46280</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0</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0</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Michal NOWAK</v>
      </c>
      <c r="N3" s="41"/>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0</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0</v>
      </c>
      <c r="I7" s="27">
        <f t="shared" si="2"/>
        <v>0</v>
      </c>
      <c r="J7" s="7"/>
      <c r="K7" s="39"/>
      <c r="L7" s="39"/>
      <c r="M7" s="1" t="s">
        <v>59</v>
      </c>
      <c r="N7" s="27">
        <f ca="1">Gesamt!B9+SUM(Gesamt!E2:E11)-SUM(Gesamt!J2:J11)</f>
        <v>-5.3290705182007514E-15</v>
      </c>
      <c r="O7" s="35"/>
      <c r="Q7" s="7"/>
    </row>
    <row r="8" spans="1:17" x14ac:dyDescent="0.35">
      <c r="A8" s="29">
        <v>46302</v>
      </c>
      <c r="B8" t="str">
        <f t="shared" si="0"/>
        <v>Mi</v>
      </c>
      <c r="G8" s="27">
        <f t="shared" si="1"/>
        <v>0</v>
      </c>
      <c r="H8" s="27">
        <f ca="1">IF(Q8&lt;&gt;"",Q8,IF(OR(C8="Feiertag",A8&lt;Gesamt!$B$11,A8&gt;Gesamt!$B$13,),0,INDIRECT("N"&amp;WEEKDAY(A8,2)+19)))</f>
        <v>0</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Gesamt!B5+Gesamt!B7-SUM(Gesamt!G2:G11)</f>
        <v>0.20547945000000001</v>
      </c>
      <c r="O15" s="35"/>
      <c r="Q15" s="7"/>
    </row>
    <row r="16" spans="1:17" x14ac:dyDescent="0.35">
      <c r="A16" s="29">
        <v>46310</v>
      </c>
      <c r="B16" t="str">
        <f t="shared" si="0"/>
        <v>Do</v>
      </c>
      <c r="G16" s="27">
        <f t="shared" si="1"/>
        <v>0</v>
      </c>
      <c r="H16" s="27">
        <f ca="1">IF(Q16&lt;&gt;"",Q16,IF(OR(C16="Feiertag",A16&lt;Gesamt!$B$11,A16&gt;Gesamt!$B$13,),0,INDIRECT("N"&amp;WEEKDAY(A16,2)+19)))</f>
        <v>0</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0</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Michal NOWAK</v>
      </c>
      <c r="N3" s="41"/>
      <c r="O3" s="35"/>
      <c r="Q3" s="7"/>
    </row>
    <row r="4" spans="1:17" x14ac:dyDescent="0.35">
      <c r="A4" s="29">
        <v>46329</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-5.3290705182007514E-15</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0.20547945000000001</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Michal NOWAK</v>
      </c>
      <c r="N3" s="41"/>
      <c r="O3" s="35"/>
      <c r="Q3" s="7"/>
    </row>
    <row r="4" spans="1:17" x14ac:dyDescent="0.35">
      <c r="A4" s="29">
        <v>46359</v>
      </c>
      <c r="B4" t="str">
        <f t="shared" si="0"/>
        <v>Do</v>
      </c>
      <c r="G4" s="27">
        <f t="shared" si="1"/>
        <v>0</v>
      </c>
      <c r="H4" s="27">
        <f ca="1">IF(Q4&lt;&gt;"",Q4,IF(OR(C4="Feiertag",A4&lt;Gesamt!$B$11,A4&gt;Gesamt!$B$13,),0,INDIRECT("N"&amp;WEEKDAY(A4,2)+19)))</f>
        <v>0</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-5.3290705182007514E-15</v>
      </c>
      <c r="O7" s="35"/>
      <c r="Q7" s="7"/>
    </row>
    <row r="8" spans="1:17" x14ac:dyDescent="0.35">
      <c r="A8" s="29">
        <v>46363</v>
      </c>
      <c r="B8" t="str">
        <f t="shared" si="0"/>
        <v>Mo</v>
      </c>
      <c r="G8" s="27">
        <f t="shared" si="1"/>
        <v>0</v>
      </c>
      <c r="H8" s="27">
        <f ca="1">IF(Q8&lt;&gt;"",Q8,IF(OR(C8="Feiertag",A8&lt;Gesamt!$B$11,A8&gt;Gesamt!$B$13,),0,INDIRECT("N"&amp;WEEKDAY(A8,2)+19)))</f>
        <v>0</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0</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0</v>
      </c>
      <c r="I15" s="27">
        <f t="shared" si="2"/>
        <v>0</v>
      </c>
      <c r="J15" s="7"/>
      <c r="K15" s="39"/>
      <c r="L15" s="39"/>
      <c r="M15" s="1" t="s">
        <v>58</v>
      </c>
      <c r="N15">
        <f>Gesamt!B5+Gesamt!B7-SUM(Gesamt!G2:G13)</f>
        <v>0.20547945000000001</v>
      </c>
      <c r="O15" s="35"/>
      <c r="Q15" s="7"/>
    </row>
    <row r="16" spans="1:17" x14ac:dyDescent="0.35">
      <c r="A16" s="29">
        <v>46371</v>
      </c>
      <c r="B16" t="str">
        <f t="shared" si="0"/>
        <v>Di</v>
      </c>
      <c r="G16" s="27">
        <f t="shared" si="1"/>
        <v>0</v>
      </c>
      <c r="H16" s="27">
        <f ca="1">IF(Q16&lt;&gt;"",Q16,IF(OR(C16="Feiertag",A16&lt;Gesamt!$B$11,A16&gt;Gesamt!$B$13,),0,INDIRECT("N"&amp;WEEKDAY(A16,2)+19)))</f>
        <v>0</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0</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0</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0</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0</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0</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2" t="s">
        <v>72</v>
      </c>
      <c r="B3" s="42"/>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0.20547945000000001</v>
      </c>
      <c r="D5" s="6" t="s">
        <v>12</v>
      </c>
      <c r="E5" s="7">
        <f>April!N5</f>
        <v>0</v>
      </c>
      <c r="F5" s="8">
        <f>April!N9</f>
        <v>0</v>
      </c>
      <c r="G5" s="2">
        <f>April!N13</f>
        <v>0</v>
      </c>
      <c r="H5" s="7">
        <f>April!N17</f>
        <v>0</v>
      </c>
      <c r="I5" s="7"/>
      <c r="J5" s="7">
        <v>0</v>
      </c>
      <c r="Z5" s="2" t="b">
        <v>1</v>
      </c>
    </row>
    <row r="6" spans="1:26" x14ac:dyDescent="0.35">
      <c r="D6" s="6" t="s">
        <v>13</v>
      </c>
      <c r="E6" s="7">
        <f>Mai!N5</f>
        <v>0</v>
      </c>
      <c r="F6" s="8">
        <f>Mai!N9</f>
        <v>0</v>
      </c>
      <c r="G6" s="2">
        <f>Mai!N13</f>
        <v>0</v>
      </c>
      <c r="H6" s="7">
        <f>Mai!N17</f>
        <v>0</v>
      </c>
      <c r="I6" s="7"/>
      <c r="J6" s="7">
        <v>0</v>
      </c>
      <c r="Z6" s="2" t="b">
        <v>0</v>
      </c>
    </row>
    <row r="7" spans="1:26" x14ac:dyDescent="0.35">
      <c r="A7" s="1" t="s">
        <v>30</v>
      </c>
      <c r="B7" s="2">
        <v>0</v>
      </c>
      <c r="D7" s="6" t="s">
        <v>14</v>
      </c>
      <c r="E7" s="7">
        <f ca="1">Juni!N5</f>
        <v>-3.5527136788005009E-15</v>
      </c>
      <c r="F7" s="8">
        <f>Juni!N9</f>
        <v>0</v>
      </c>
      <c r="G7" s="2">
        <f>Juni!N13</f>
        <v>0</v>
      </c>
      <c r="H7" s="7">
        <f>Juni!N17</f>
        <v>15.999999999999996</v>
      </c>
      <c r="I7" s="7"/>
      <c r="J7" s="7">
        <v>0</v>
      </c>
      <c r="Z7" s="2" t="b">
        <v>0</v>
      </c>
    </row>
    <row r="8" spans="1:26" x14ac:dyDescent="0.35">
      <c r="D8" s="6" t="s">
        <v>15</v>
      </c>
      <c r="E8" s="7">
        <f ca="1">Juli!N5</f>
        <v>-1.7763568394002505E-15</v>
      </c>
      <c r="F8" s="8">
        <f>Juli!N9</f>
        <v>0</v>
      </c>
      <c r="G8" s="2">
        <f>Juli!N13</f>
        <v>0</v>
      </c>
      <c r="H8" s="7">
        <f>Juli!N17</f>
        <v>7.9999999999999982</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46202</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46204</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-5.3290705182007514E-15</v>
      </c>
      <c r="F15" s="8">
        <f>SUM(F2:F13)</f>
        <v>0</v>
      </c>
      <c r="G15" s="2">
        <f>SUM(G2:G13)</f>
        <v>0</v>
      </c>
      <c r="H15" s="7">
        <f>SUM(H2:H13)</f>
        <v>23.999999999999993</v>
      </c>
      <c r="I15" s="7"/>
      <c r="J15" s="7">
        <f>SUM(J2:J13)</f>
        <v>0</v>
      </c>
    </row>
    <row r="16" spans="1:26" x14ac:dyDescent="0.35">
      <c r="A16" s="6" t="s">
        <v>9</v>
      </c>
      <c r="B16" s="7">
        <f>Januar!N27</f>
        <v>38.5</v>
      </c>
    </row>
    <row r="17" spans="1:7" x14ac:dyDescent="0.35">
      <c r="A17" s="6" t="s">
        <v>10</v>
      </c>
      <c r="B17" s="7">
        <f>Februar!N27</f>
        <v>38.5</v>
      </c>
      <c r="D17" s="4" t="s">
        <v>39</v>
      </c>
      <c r="E17" s="7">
        <f ca="1">SUM(E2:E13)+B9-J15</f>
        <v>-5.3290705182007514E-15</v>
      </c>
    </row>
    <row r="18" spans="1:7" x14ac:dyDescent="0.35">
      <c r="A18" s="6" t="s">
        <v>11</v>
      </c>
      <c r="B18" s="7">
        <f>März!N27</f>
        <v>38.5</v>
      </c>
      <c r="D18" s="9" t="s">
        <v>40</v>
      </c>
      <c r="G18" s="2">
        <f>B5+B7-G15</f>
        <v>0.20547945000000001</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3" t="s">
        <v>55</v>
      </c>
    </row>
    <row r="24" spans="19:20" x14ac:dyDescent="0.35">
      <c r="S24" s="43"/>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2026-07-13T06:58:26Z</dcterms:modified>
</cp:coreProperties>
</file>