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Thomas\ownCloud\Firma\Rechnungen\"/>
    </mc:Choice>
  </mc:AlternateContent>
  <xr:revisionPtr revIDLastSave="0" documentId="13_ncr:1_{61ECBB08-4545-42A4-A34F-3375E0FF97AF}" xr6:coauthVersionLast="40" xr6:coauthVersionMax="40" xr10:uidLastSave="{00000000-0000-0000-0000-000000000000}"/>
  <bookViews>
    <workbookView xWindow="-15" yWindow="6390" windowWidth="28830" windowHeight="6435" tabRatio="334" firstSheet="1" activeTab="5" xr2:uid="{00000000-000D-0000-FFFF-FFFF00000000}"/>
  </bookViews>
  <sheets>
    <sheet name="Tabelle1" sheetId="1" r:id="rId1"/>
    <sheet name="2015" sheetId="2" r:id="rId2"/>
    <sheet name="2016" sheetId="3" r:id="rId3"/>
    <sheet name="2017" sheetId="7" r:id="rId4"/>
    <sheet name="2018" sheetId="6" r:id="rId5"/>
    <sheet name="2019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8" l="1"/>
  <c r="I55" i="8" s="1"/>
  <c r="F54" i="8"/>
  <c r="F55" i="8" s="1"/>
  <c r="J50" i="8"/>
  <c r="K50" i="8" s="1"/>
  <c r="I50" i="8"/>
  <c r="I42" i="8"/>
  <c r="J42" i="8" s="1"/>
  <c r="J40" i="8"/>
  <c r="K40" i="8" s="1"/>
  <c r="I40" i="8"/>
  <c r="I35" i="8"/>
  <c r="J35" i="8" s="1"/>
  <c r="K35" i="8" s="1"/>
  <c r="I30" i="8"/>
  <c r="I27" i="8"/>
  <c r="J24" i="8"/>
  <c r="K24" i="8" s="1"/>
  <c r="I24" i="8"/>
  <c r="I21" i="8"/>
  <c r="J21" i="8" s="1"/>
  <c r="J19" i="8"/>
  <c r="I19" i="8"/>
  <c r="J54" i="8" l="1"/>
  <c r="J55" i="8" s="1"/>
  <c r="K21" i="8"/>
  <c r="K42" i="8"/>
  <c r="K19" i="8"/>
  <c r="J27" i="8"/>
  <c r="K27" i="8" s="1"/>
  <c r="I50" i="6"/>
  <c r="I18" i="6"/>
  <c r="K54" i="8" l="1"/>
  <c r="K55" i="8" s="1"/>
  <c r="I54" i="6"/>
  <c r="G51" i="7"/>
  <c r="G52" i="7" s="1"/>
  <c r="J47" i="7"/>
  <c r="J42" i="7"/>
  <c r="J40" i="7"/>
  <c r="K40" i="7" s="1"/>
  <c r="J36" i="7"/>
  <c r="J31" i="7"/>
  <c r="K31" i="7" s="1"/>
  <c r="L31" i="7" s="1"/>
  <c r="J27" i="7"/>
  <c r="J24" i="7"/>
  <c r="K24" i="7" s="1"/>
  <c r="J21" i="7"/>
  <c r="K21" i="7" s="1"/>
  <c r="L21" i="7" s="1"/>
  <c r="J18" i="7"/>
  <c r="F54" i="6"/>
  <c r="F55" i="6" s="1"/>
  <c r="I42" i="6"/>
  <c r="J42" i="6" s="1"/>
  <c r="I40" i="6"/>
  <c r="I35" i="6"/>
  <c r="I30" i="6"/>
  <c r="I27" i="6"/>
  <c r="J27" i="6" s="1"/>
  <c r="K27" i="6" s="1"/>
  <c r="I24" i="6"/>
  <c r="I21" i="6"/>
  <c r="L40" i="7" l="1"/>
  <c r="J51" i="7"/>
  <c r="J52" i="7" s="1"/>
  <c r="I55" i="6"/>
  <c r="L27" i="7"/>
  <c r="K36" i="7"/>
  <c r="L36" i="7" s="1"/>
  <c r="K42" i="7"/>
  <c r="L42" i="7" s="1"/>
  <c r="K18" i="7"/>
  <c r="K51" i="7" s="1"/>
  <c r="L24" i="7"/>
  <c r="K47" i="7"/>
  <c r="K27" i="7"/>
  <c r="L47" i="7"/>
  <c r="K42" i="6"/>
  <c r="J21" i="6"/>
  <c r="K21" i="6" s="1"/>
  <c r="J24" i="6"/>
  <c r="K24" i="6" s="1"/>
  <c r="J50" i="6"/>
  <c r="K50" i="6" s="1"/>
  <c r="J18" i="6"/>
  <c r="J40" i="6"/>
  <c r="K40" i="6" s="1"/>
  <c r="J35" i="6"/>
  <c r="K35" i="6" s="1"/>
  <c r="K18" i="6" l="1"/>
  <c r="J54" i="6"/>
  <c r="J55" i="6" s="1"/>
  <c r="K54" i="6"/>
  <c r="K55" i="6" s="1"/>
  <c r="K52" i="7"/>
  <c r="L18" i="7"/>
  <c r="L51" i="7" s="1"/>
  <c r="L52" i="7" s="1"/>
  <c r="M51" i="7" l="1"/>
  <c r="M52" i="7" s="1"/>
  <c r="J49" i="3" l="1"/>
  <c r="K49" i="3" s="1"/>
  <c r="L49" i="3" l="1"/>
  <c r="J42" i="3"/>
  <c r="J40" i="3"/>
  <c r="K40" i="3" s="1"/>
  <c r="K42" i="3" l="1"/>
  <c r="L42" i="3" s="1"/>
  <c r="L40" i="3"/>
  <c r="J34" i="3"/>
  <c r="K34" i="3" l="1"/>
  <c r="L34" i="3" s="1"/>
  <c r="J17" i="3"/>
  <c r="J20" i="3"/>
  <c r="K20" i="3" s="1"/>
  <c r="J23" i="3"/>
  <c r="K23" i="3" s="1"/>
  <c r="L23" i="3" s="1"/>
  <c r="J25" i="3"/>
  <c r="K25" i="3" s="1"/>
  <c r="L25" i="3" s="1"/>
  <c r="J29" i="3"/>
  <c r="J53" i="3" l="1"/>
  <c r="J54" i="3" s="1"/>
  <c r="K17" i="3"/>
  <c r="K29" i="3"/>
  <c r="L29" i="3" s="1"/>
  <c r="L20" i="3"/>
  <c r="G53" i="3"/>
  <c r="G54" i="3" s="1"/>
  <c r="K53" i="3" l="1"/>
  <c r="K54" i="3" s="1"/>
  <c r="L17" i="3"/>
  <c r="L53" i="3" s="1"/>
  <c r="L54" i="3" s="1"/>
  <c r="F58" i="2"/>
  <c r="F59" i="2" s="1"/>
  <c r="M53" i="3" l="1"/>
  <c r="M54" i="3" s="1"/>
  <c r="F70" i="1"/>
  <c r="F74" i="1" l="1"/>
  <c r="F75" i="1" l="1"/>
</calcChain>
</file>

<file path=xl/sharedStrings.xml><?xml version="1.0" encoding="utf-8"?>
<sst xmlns="http://schemas.openxmlformats.org/spreadsheetml/2006/main" count="575" uniqueCount="178">
  <si>
    <t>appartement-trinker.at</t>
  </si>
  <si>
    <t>bezahlt</t>
  </si>
  <si>
    <t>zoam-teufel.at</t>
  </si>
  <si>
    <t>helpfer-haindl.at</t>
  </si>
  <si>
    <t>steireralm.at</t>
  </si>
  <si>
    <t>lechnahof.at</t>
  </si>
  <si>
    <t>jagastueberl.at</t>
  </si>
  <si>
    <t>dartclub-mandling.at</t>
  </si>
  <si>
    <t>msc-reiteralm.at</t>
  </si>
  <si>
    <t>gleimingart.at</t>
  </si>
  <si>
    <t>skischule-kargl.at</t>
  </si>
  <si>
    <t>haus-plattenkar.at</t>
  </si>
  <si>
    <t>gaestehaus-bergwelt.net</t>
  </si>
  <si>
    <t>haus-lisa.com</t>
  </si>
  <si>
    <t>joba.co.at</t>
  </si>
  <si>
    <t>frechhof.at</t>
  </si>
  <si>
    <t>dorffest.org</t>
  </si>
  <si>
    <t>fc-schladming.at</t>
  </si>
  <si>
    <t>caroba.at</t>
  </si>
  <si>
    <t>aesthetika.at</t>
  </si>
  <si>
    <t>huwa-sports.at</t>
  </si>
  <si>
    <t>gesendet</t>
  </si>
  <si>
    <t>2012 bezahlt</t>
  </si>
  <si>
    <t>2011 bezahlt</t>
  </si>
  <si>
    <t>haus-woehrer.at</t>
  </si>
  <si>
    <t>joba-partner.at</t>
  </si>
  <si>
    <t>gaestehaus-kornberger.at</t>
  </si>
  <si>
    <t>ab 2012</t>
  </si>
  <si>
    <t>haus-weitblick.at</t>
  </si>
  <si>
    <t>hinkerhof.at</t>
  </si>
  <si>
    <t>2013 bezahlt</t>
  </si>
  <si>
    <t>31.09</t>
  </si>
  <si>
    <t>08.01.2013</t>
  </si>
  <si>
    <t>17.01.2013</t>
  </si>
  <si>
    <t>15.01.2013</t>
  </si>
  <si>
    <t>29.01.2013</t>
  </si>
  <si>
    <t>15.03.2013</t>
  </si>
  <si>
    <t>10.01.2013</t>
  </si>
  <si>
    <t>10.04.2013</t>
  </si>
  <si>
    <t>dermitdemholz.at</t>
  </si>
  <si>
    <t>12.09.2013</t>
  </si>
  <si>
    <t>19.11.2013</t>
  </si>
  <si>
    <t>03.10.2013</t>
  </si>
  <si>
    <t>19.09.2013</t>
  </si>
  <si>
    <t>07.10.2013</t>
  </si>
  <si>
    <t>30.09.2013</t>
  </si>
  <si>
    <t>21.10.2013</t>
  </si>
  <si>
    <t>16.09.2013</t>
  </si>
  <si>
    <t>13.09.2013</t>
  </si>
  <si>
    <t>alpine-lodge.at</t>
  </si>
  <si>
    <t>windberger-gaestehaus.at</t>
  </si>
  <si>
    <t>oberprenner.at</t>
  </si>
  <si>
    <t>12.12.2013</t>
  </si>
  <si>
    <t>30.12.2013</t>
  </si>
  <si>
    <t>31.12.2013</t>
  </si>
  <si>
    <t>18.12.2013</t>
  </si>
  <si>
    <t>23.12.2013</t>
  </si>
  <si>
    <t>27.12.2013</t>
  </si>
  <si>
    <t>01.01</t>
  </si>
  <si>
    <t>31.12</t>
  </si>
  <si>
    <t>28.02.2014</t>
  </si>
  <si>
    <t>05.03.2014</t>
  </si>
  <si>
    <t>monte-krah.com</t>
  </si>
  <si>
    <t>WICHTIG 2015 wieder richtigen zeitraum wählen</t>
  </si>
  <si>
    <t>12.03.2014</t>
  </si>
  <si>
    <t>11.03.2014</t>
  </si>
  <si>
    <t>06.03.2014</t>
  </si>
  <si>
    <t>07.03.2014</t>
  </si>
  <si>
    <t>heiger-tv.at</t>
  </si>
  <si>
    <t>13.03.2014</t>
  </si>
  <si>
    <t>biobaeckerei.at</t>
  </si>
  <si>
    <t>Erlassen</t>
  </si>
  <si>
    <t>01.04</t>
  </si>
  <si>
    <t>31.03</t>
  </si>
  <si>
    <t>grasman-events.at</t>
  </si>
  <si>
    <t>20.03.2014</t>
  </si>
  <si>
    <t>08.04.2013</t>
  </si>
  <si>
    <t>27.03.2014</t>
  </si>
  <si>
    <t>25.03.2014</t>
  </si>
  <si>
    <t>24.03.2014</t>
  </si>
  <si>
    <t>14.03.2014</t>
  </si>
  <si>
    <t>01.06</t>
  </si>
  <si>
    <t>18.03.2014</t>
  </si>
  <si>
    <t>31.05</t>
  </si>
  <si>
    <t>dreamk.at</t>
  </si>
  <si>
    <t>01.07</t>
  </si>
  <si>
    <t>30.06</t>
  </si>
  <si>
    <t>myretail-service.de</t>
  </si>
  <si>
    <t>gekündigt</t>
  </si>
  <si>
    <t>obergruberhof.at</t>
  </si>
  <si>
    <t>25.06.2014</t>
  </si>
  <si>
    <t>21.06.2014</t>
  </si>
  <si>
    <t>02.07.2014</t>
  </si>
  <si>
    <t>30.06.2014</t>
  </si>
  <si>
    <t>26.06.2014</t>
  </si>
  <si>
    <t>18.07.2014</t>
  </si>
  <si>
    <t>p2.zweip.at</t>
  </si>
  <si>
    <t>die-ordination.at</t>
  </si>
  <si>
    <t>zorndoc.at</t>
  </si>
  <si>
    <t>a-mag.at</t>
  </si>
  <si>
    <t>01.09</t>
  </si>
  <si>
    <t>elektro-tech.at</t>
  </si>
  <si>
    <t>soulboxx.at</t>
  </si>
  <si>
    <t>17.09.2014</t>
  </si>
  <si>
    <t>05.10.2014</t>
  </si>
  <si>
    <t>01.11</t>
  </si>
  <si>
    <t>31.10</t>
  </si>
  <si>
    <t>doncreacion.com</t>
  </si>
  <si>
    <t>p3.zweip.at</t>
  </si>
  <si>
    <t>Michael</t>
  </si>
  <si>
    <t>thurner-coaching.at</t>
  </si>
  <si>
    <t>p-architektur.at</t>
  </si>
  <si>
    <t>kamin-trinker.at</t>
  </si>
  <si>
    <t>landhaus-trinker.at</t>
  </si>
  <si>
    <t>02.11.2014</t>
  </si>
  <si>
    <t>schatzkistl-reiteralm.at</t>
  </si>
  <si>
    <t>27.09.2014</t>
  </si>
  <si>
    <t>13.11.2014</t>
  </si>
  <si>
    <t>31.12.2014</t>
  </si>
  <si>
    <t>17.11.2014</t>
  </si>
  <si>
    <t>22.12.2014</t>
  </si>
  <si>
    <t>05.11.2014</t>
  </si>
  <si>
    <t>18..12.2014</t>
  </si>
  <si>
    <t>12.11.2014</t>
  </si>
  <si>
    <t>04.09.2014</t>
  </si>
  <si>
    <t xml:space="preserve">Gesendet </t>
  </si>
  <si>
    <t>Bezahlt</t>
  </si>
  <si>
    <t>urlaub-lechnerhof.at</t>
  </si>
  <si>
    <t>11.03.2015</t>
  </si>
  <si>
    <t>27.02.2015</t>
  </si>
  <si>
    <t>26.02.2015</t>
  </si>
  <si>
    <t>25.02.2015</t>
  </si>
  <si>
    <t>02.03.2015</t>
  </si>
  <si>
    <t>05.03.2015</t>
  </si>
  <si>
    <t>bytoken.com</t>
  </si>
  <si>
    <t>Jahr</t>
  </si>
  <si>
    <t>Monat</t>
  </si>
  <si>
    <t>07.07.2015</t>
  </si>
  <si>
    <t>14.07.2015</t>
  </si>
  <si>
    <t>21.07.2015</t>
  </si>
  <si>
    <t>20.07.2015</t>
  </si>
  <si>
    <t>10.08.2015</t>
  </si>
  <si>
    <t>10.05.2015</t>
  </si>
  <si>
    <t>appartement-elena.at</t>
  </si>
  <si>
    <t>Deller Miriam</t>
  </si>
  <si>
    <t xml:space="preserve"> gekündigt ab 2016</t>
  </si>
  <si>
    <t>apphelpfer@aon.at</t>
  </si>
  <si>
    <t xml:space="preserve">Rechnung Nr. </t>
  </si>
  <si>
    <t xml:space="preserve">steireralm@aon.at </t>
  </si>
  <si>
    <t>info@landhaus-trinker.at</t>
  </si>
  <si>
    <t>info@kamin-trinker.at</t>
  </si>
  <si>
    <t>info@jagastueberl.at</t>
  </si>
  <si>
    <t>info@haus-woehrer.at</t>
  </si>
  <si>
    <t>info@hinkerhof.at</t>
  </si>
  <si>
    <t>info@windberger-gaestehaus.at</t>
  </si>
  <si>
    <t>office@joba.co.at</t>
  </si>
  <si>
    <t>info@oberprenner.at</t>
  </si>
  <si>
    <t>info@alpine-lodge.at</t>
  </si>
  <si>
    <t>Netto</t>
  </si>
  <si>
    <t>Ust</t>
  </si>
  <si>
    <t>urban-sport.at</t>
  </si>
  <si>
    <t>sw@urban-sport.at</t>
  </si>
  <si>
    <t>brunnwind.at</t>
  </si>
  <si>
    <t>office@brunnwind.at</t>
  </si>
  <si>
    <t>Brutto</t>
  </si>
  <si>
    <t>Storniert</t>
  </si>
  <si>
    <t>mymagpie.at</t>
  </si>
  <si>
    <t>kerschbaumerhof.at</t>
  </si>
  <si>
    <t>stefanie.klausegger@gmx.at</t>
  </si>
  <si>
    <t>office@grasmann-events.at</t>
  </si>
  <si>
    <t>mydekostories.at</t>
  </si>
  <si>
    <t>.</t>
  </si>
  <si>
    <t>mp-coaching.at</t>
  </si>
  <si>
    <t>alpin-data.at</t>
  </si>
  <si>
    <t>01.11.</t>
  </si>
  <si>
    <t>skischule-reiteralm.at</t>
  </si>
  <si>
    <t>DS Tritscher-Schaffer</t>
  </si>
  <si>
    <t>VM Hosting BST Höflehner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</si>
</sst>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"/>
    <numFmt numFmtId="165" formatCode="dd\.mm\.yyyy;@"/>
    <numFmt numFmtId="166" formatCode="dd/mm/yyyy;@"/>
  </numFmts>
  <fonts count="7" x14ac:knownFonts="1">
    <font>
      <sz val="10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color rgb="FF006100"/>
      <name val="Calibri"/>
      <family val="2"/>
      <scheme val="minor"/>
    </font>
    <font>
      <sz val="9"/>
      <color rgb="FF000000"/>
      <name val="Verdana"/>
      <family val="2"/>
    </font>
    <font>
      <u/>
      <sz val="10"/>
      <color theme="10"/>
      <name val="Arial"/>
      <family val="2"/>
    </font>
    <font>
      <sz val="9"/>
      <color rgb="FF4B4F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ck">
        <color rgb="FFEBEBEB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1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5" fontId="0" fillId="0" borderId="0" xfId="0" applyNumberFormat="1" applyFont="1"/>
    <xf numFmtId="165" fontId="2" fillId="0" borderId="0" xfId="0" applyNumberFormat="1" applyFont="1"/>
    <xf numFmtId="164" fontId="0" fillId="0" borderId="0" xfId="0" applyNumberFormat="1" applyAlignment="1">
      <alignment horizontal="right" vertical="top"/>
    </xf>
    <xf numFmtId="0" fontId="1" fillId="2" borderId="0" xfId="1"/>
    <xf numFmtId="0" fontId="3" fillId="3" borderId="0" xfId="2" applyNumberFormat="1"/>
    <xf numFmtId="164" fontId="1" fillId="2" borderId="0" xfId="1" applyNumberFormat="1"/>
    <xf numFmtId="14" fontId="1" fillId="2" borderId="0" xfId="1" applyNumberFormat="1" applyAlignment="1">
      <alignment horizontal="center"/>
    </xf>
    <xf numFmtId="165" fontId="1" fillId="2" borderId="0" xfId="1" applyNumberFormat="1"/>
    <xf numFmtId="0" fontId="1" fillId="2" borderId="0" xfId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2" fontId="0" fillId="0" borderId="0" xfId="0" applyNumberFormat="1"/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horizontal="right" vertical="center"/>
    </xf>
    <xf numFmtId="166" fontId="1" fillId="2" borderId="0" xfId="1" applyNumberFormat="1" applyAlignment="1">
      <alignment horizontal="right" vertical="center"/>
    </xf>
    <xf numFmtId="166" fontId="0" fillId="0" borderId="0" xfId="0" applyNumberFormat="1" applyFont="1" applyAlignment="1">
      <alignment horizontal="right" vertical="center"/>
    </xf>
    <xf numFmtId="165" fontId="1" fillId="2" borderId="0" xfId="1" applyNumberFormat="1" applyAlignment="1">
      <alignment vertical="center"/>
    </xf>
    <xf numFmtId="0" fontId="5" fillId="0" borderId="0" xfId="3"/>
    <xf numFmtId="2" fontId="0" fillId="0" borderId="0" xfId="0" applyNumberFormat="1" applyFont="1"/>
    <xf numFmtId="2" fontId="2" fillId="0" borderId="0" xfId="0" applyNumberFormat="1" applyFont="1"/>
    <xf numFmtId="0" fontId="0" fillId="0" borderId="0" xfId="0" applyAlignment="1"/>
    <xf numFmtId="165" fontId="0" fillId="0" borderId="0" xfId="0" applyNumberFormat="1" applyAlignment="1"/>
    <xf numFmtId="165" fontId="0" fillId="0" borderId="0" xfId="0" applyNumberFormat="1" applyFont="1" applyAlignment="1"/>
    <xf numFmtId="14" fontId="0" fillId="0" borderId="0" xfId="0" applyNumberFormat="1" applyAlignment="1"/>
    <xf numFmtId="0" fontId="6" fillId="0" borderId="0" xfId="0" applyFont="1"/>
    <xf numFmtId="165" fontId="0" fillId="0" borderId="0" xfId="0" applyNumberFormat="1" applyFont="1" applyAlignment="1">
      <alignment horizontal="right"/>
    </xf>
    <xf numFmtId="0" fontId="5" fillId="0" borderId="1" xfId="3" applyBorder="1" applyAlignment="1">
      <alignment horizontal="left" vertical="center" indent="1"/>
    </xf>
  </cellXfs>
  <cellStyles count="4">
    <cellStyle name="Gut" xfId="2" builtinId="26"/>
    <cellStyle name="Link" xfId="3" builtinId="8"/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joba.co.at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mailto:info@landhaus-trinker.at" TargetMode="External"/><Relationship Id="rId7" Type="http://schemas.openxmlformats.org/officeDocument/2006/relationships/hyperlink" Target="mailto:info@windberger-gaestehaus.at" TargetMode="External"/><Relationship Id="rId12" Type="http://schemas.openxmlformats.org/officeDocument/2006/relationships/hyperlink" Target="mailto:office@brunnwind.at" TargetMode="External"/><Relationship Id="rId2" Type="http://schemas.openxmlformats.org/officeDocument/2006/relationships/hyperlink" Target="mailto:steireralm@aon.at" TargetMode="External"/><Relationship Id="rId1" Type="http://schemas.openxmlformats.org/officeDocument/2006/relationships/hyperlink" Target="mailto:apphelpfer@aon.at" TargetMode="External"/><Relationship Id="rId6" Type="http://schemas.openxmlformats.org/officeDocument/2006/relationships/hyperlink" Target="mailto:info@hinkerhof.at" TargetMode="External"/><Relationship Id="rId11" Type="http://schemas.openxmlformats.org/officeDocument/2006/relationships/hyperlink" Target="mailto:sw@urban-sport.at" TargetMode="External"/><Relationship Id="rId5" Type="http://schemas.openxmlformats.org/officeDocument/2006/relationships/hyperlink" Target="mailto:info@haus-woehrer.at" TargetMode="External"/><Relationship Id="rId10" Type="http://schemas.openxmlformats.org/officeDocument/2006/relationships/hyperlink" Target="mailto:info@alpine-lodge.at" TargetMode="External"/><Relationship Id="rId4" Type="http://schemas.openxmlformats.org/officeDocument/2006/relationships/hyperlink" Target="mailto:info@jagastueberl.at" TargetMode="External"/><Relationship Id="rId9" Type="http://schemas.openxmlformats.org/officeDocument/2006/relationships/hyperlink" Target="mailto:info@oberprenner.a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joba.co.at" TargetMode="External"/><Relationship Id="rId13" Type="http://schemas.openxmlformats.org/officeDocument/2006/relationships/hyperlink" Target="mailto:office@grasmann-events.at" TargetMode="External"/><Relationship Id="rId3" Type="http://schemas.openxmlformats.org/officeDocument/2006/relationships/hyperlink" Target="mailto:info@landhaus-trinker.at" TargetMode="External"/><Relationship Id="rId7" Type="http://schemas.openxmlformats.org/officeDocument/2006/relationships/hyperlink" Target="mailto:info@windberger-gaestehaus.at" TargetMode="External"/><Relationship Id="rId12" Type="http://schemas.openxmlformats.org/officeDocument/2006/relationships/hyperlink" Target="mailto:office@brunnwind.at" TargetMode="External"/><Relationship Id="rId2" Type="http://schemas.openxmlformats.org/officeDocument/2006/relationships/hyperlink" Target="mailto:steireralm@aon.at" TargetMode="External"/><Relationship Id="rId1" Type="http://schemas.openxmlformats.org/officeDocument/2006/relationships/hyperlink" Target="mailto:apphelpfer@aon.at" TargetMode="External"/><Relationship Id="rId6" Type="http://schemas.openxmlformats.org/officeDocument/2006/relationships/hyperlink" Target="mailto:info@hinkerhof.at" TargetMode="External"/><Relationship Id="rId11" Type="http://schemas.openxmlformats.org/officeDocument/2006/relationships/hyperlink" Target="mailto:sw@urban-sport.at" TargetMode="External"/><Relationship Id="rId5" Type="http://schemas.openxmlformats.org/officeDocument/2006/relationships/hyperlink" Target="mailto:info@haus-woehrer.at" TargetMode="External"/><Relationship Id="rId10" Type="http://schemas.openxmlformats.org/officeDocument/2006/relationships/hyperlink" Target="mailto:info@alpine-lodge.at" TargetMode="External"/><Relationship Id="rId4" Type="http://schemas.openxmlformats.org/officeDocument/2006/relationships/hyperlink" Target="mailto:info@jagastueberl.at" TargetMode="External"/><Relationship Id="rId9" Type="http://schemas.openxmlformats.org/officeDocument/2006/relationships/hyperlink" Target="mailto:info@oberprenner.a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6"/>
  <sheetViews>
    <sheetView topLeftCell="A37" workbookViewId="0">
      <selection activeCell="E75" sqref="E75"/>
    </sheetView>
  </sheetViews>
  <sheetFormatPr baseColWidth="10" defaultRowHeight="12.75" x14ac:dyDescent="0.2"/>
  <cols>
    <col min="2" max="2" width="8.7109375" style="4" customWidth="1"/>
    <col min="3" max="3" width="8" style="4" bestFit="1" customWidth="1"/>
    <col min="4" max="4" width="22" bestFit="1" customWidth="1"/>
    <col min="5" max="5" width="22" customWidth="1"/>
    <col min="6" max="6" width="8.42578125" customWidth="1"/>
    <col min="7" max="7" width="18.7109375" style="1" customWidth="1"/>
    <col min="8" max="9" width="11.5703125" style="7" customWidth="1"/>
    <col min="10" max="10" width="11.28515625" style="7" bestFit="1" customWidth="1"/>
    <col min="11" max="11" width="11.42578125" style="7"/>
    <col min="14" max="14" width="11.42578125" style="7"/>
    <col min="15" max="15" width="41.42578125" bestFit="1" customWidth="1"/>
  </cols>
  <sheetData>
    <row r="1" spans="2:14" x14ac:dyDescent="0.2">
      <c r="G1" s="1">
        <v>2010</v>
      </c>
      <c r="H1" s="6" t="s">
        <v>23</v>
      </c>
      <c r="I1" s="6" t="s">
        <v>22</v>
      </c>
      <c r="J1" s="6" t="s">
        <v>30</v>
      </c>
      <c r="K1" s="7" t="s">
        <v>21</v>
      </c>
      <c r="L1" s="6" t="s">
        <v>1</v>
      </c>
      <c r="N1" s="6" t="s">
        <v>1</v>
      </c>
    </row>
    <row r="2" spans="2:14" x14ac:dyDescent="0.2">
      <c r="H2" s="6"/>
      <c r="I2" s="6"/>
      <c r="J2" s="6"/>
    </row>
    <row r="3" spans="2:14" x14ac:dyDescent="0.2">
      <c r="B3" s="4">
        <v>40544</v>
      </c>
      <c r="C3" s="4">
        <v>40908</v>
      </c>
      <c r="D3" t="s">
        <v>0</v>
      </c>
      <c r="F3">
        <v>48</v>
      </c>
      <c r="G3" s="1" t="s">
        <v>1</v>
      </c>
      <c r="H3" s="7">
        <v>40556</v>
      </c>
      <c r="I3" s="7">
        <v>40919</v>
      </c>
      <c r="K3" s="7">
        <v>41281</v>
      </c>
      <c r="L3" t="s">
        <v>34</v>
      </c>
      <c r="M3" t="s">
        <v>60</v>
      </c>
      <c r="N3" s="7" t="s">
        <v>67</v>
      </c>
    </row>
    <row r="4" spans="2:14" x14ac:dyDescent="0.2">
      <c r="B4" s="4">
        <v>41640</v>
      </c>
      <c r="C4" s="4">
        <v>42004</v>
      </c>
      <c r="D4" t="s">
        <v>112</v>
      </c>
      <c r="F4">
        <v>48</v>
      </c>
    </row>
    <row r="5" spans="2:14" x14ac:dyDescent="0.2">
      <c r="B5" s="4">
        <v>41640</v>
      </c>
      <c r="C5" s="4">
        <v>42004</v>
      </c>
      <c r="D5" t="s">
        <v>113</v>
      </c>
      <c r="F5">
        <v>48</v>
      </c>
    </row>
    <row r="6" spans="2:14" x14ac:dyDescent="0.2">
      <c r="B6" s="4">
        <v>40179</v>
      </c>
      <c r="C6" s="4">
        <v>40908</v>
      </c>
      <c r="D6" t="s">
        <v>2</v>
      </c>
      <c r="F6">
        <v>48</v>
      </c>
      <c r="G6" s="1" t="s">
        <v>1</v>
      </c>
      <c r="H6" s="7">
        <v>40550</v>
      </c>
      <c r="I6" s="7">
        <v>40925</v>
      </c>
      <c r="K6" s="7">
        <v>41281</v>
      </c>
      <c r="L6" t="s">
        <v>35</v>
      </c>
      <c r="M6" t="s">
        <v>60</v>
      </c>
      <c r="N6" s="7" t="s">
        <v>78</v>
      </c>
    </row>
    <row r="7" spans="2:14" x14ac:dyDescent="0.2">
      <c r="B7" s="4">
        <v>40179</v>
      </c>
      <c r="C7" s="4">
        <v>40908</v>
      </c>
      <c r="D7" t="s">
        <v>3</v>
      </c>
      <c r="F7">
        <v>48</v>
      </c>
      <c r="G7" s="1" t="s">
        <v>1</v>
      </c>
      <c r="H7" s="7">
        <v>40554</v>
      </c>
      <c r="I7" s="7">
        <v>40940</v>
      </c>
      <c r="K7" s="7">
        <v>41281</v>
      </c>
      <c r="L7" t="s">
        <v>33</v>
      </c>
      <c r="M7" t="s">
        <v>60</v>
      </c>
      <c r="N7" s="7" t="s">
        <v>67</v>
      </c>
    </row>
    <row r="8" spans="2:14" x14ac:dyDescent="0.2">
      <c r="B8" s="4">
        <v>40179</v>
      </c>
      <c r="C8" s="4">
        <v>40543</v>
      </c>
      <c r="D8" t="s">
        <v>4</v>
      </c>
      <c r="F8">
        <v>48</v>
      </c>
      <c r="G8" s="1" t="s">
        <v>1</v>
      </c>
      <c r="H8" s="7">
        <v>40562</v>
      </c>
      <c r="I8" s="7">
        <v>40918</v>
      </c>
      <c r="K8" s="7">
        <v>41281</v>
      </c>
      <c r="L8" t="s">
        <v>36</v>
      </c>
      <c r="M8" t="s">
        <v>60</v>
      </c>
      <c r="N8" s="7" t="s">
        <v>124</v>
      </c>
    </row>
    <row r="9" spans="2:14" x14ac:dyDescent="0.2">
      <c r="B9" s="4">
        <v>40179</v>
      </c>
      <c r="C9" s="4">
        <v>40908</v>
      </c>
      <c r="D9" t="s">
        <v>5</v>
      </c>
      <c r="F9">
        <v>48</v>
      </c>
      <c r="G9" s="1" t="s">
        <v>1</v>
      </c>
      <c r="H9" s="7">
        <v>40556</v>
      </c>
      <c r="I9" s="7">
        <v>40920</v>
      </c>
      <c r="K9" s="7">
        <v>41281</v>
      </c>
      <c r="L9" t="s">
        <v>37</v>
      </c>
      <c r="M9" t="s">
        <v>60</v>
      </c>
      <c r="N9" s="7" t="s">
        <v>82</v>
      </c>
    </row>
    <row r="10" spans="2:14" x14ac:dyDescent="0.2">
      <c r="B10" s="4">
        <v>40179</v>
      </c>
      <c r="C10" s="4">
        <v>40908</v>
      </c>
      <c r="D10" t="s">
        <v>6</v>
      </c>
      <c r="F10">
        <v>48</v>
      </c>
      <c r="G10" s="1" t="s">
        <v>1</v>
      </c>
      <c r="H10" s="7">
        <v>40553</v>
      </c>
      <c r="I10" s="7">
        <v>40913</v>
      </c>
      <c r="K10" s="7">
        <v>41281</v>
      </c>
      <c r="L10" t="s">
        <v>36</v>
      </c>
      <c r="M10" t="s">
        <v>61</v>
      </c>
      <c r="N10" s="7" t="s">
        <v>64</v>
      </c>
    </row>
    <row r="11" spans="2:14" x14ac:dyDescent="0.2">
      <c r="B11" s="4">
        <v>40179</v>
      </c>
      <c r="C11" s="4">
        <v>41274</v>
      </c>
      <c r="D11" t="s">
        <v>24</v>
      </c>
      <c r="F11">
        <v>58.8</v>
      </c>
      <c r="I11" s="7">
        <v>40939</v>
      </c>
      <c r="K11" s="7">
        <v>41281</v>
      </c>
      <c r="L11" t="s">
        <v>33</v>
      </c>
      <c r="M11" t="s">
        <v>61</v>
      </c>
      <c r="N11" s="7" t="s">
        <v>65</v>
      </c>
    </row>
    <row r="12" spans="2:14" x14ac:dyDescent="0.2">
      <c r="B12" s="4">
        <v>40179</v>
      </c>
      <c r="C12" s="4">
        <v>41639</v>
      </c>
      <c r="D12" t="s">
        <v>29</v>
      </c>
      <c r="F12">
        <v>58.8</v>
      </c>
      <c r="K12" s="7">
        <v>41283</v>
      </c>
      <c r="L12" t="s">
        <v>38</v>
      </c>
      <c r="M12" t="s">
        <v>61</v>
      </c>
      <c r="N12" s="7" t="s">
        <v>65</v>
      </c>
    </row>
    <row r="13" spans="2:14" x14ac:dyDescent="0.2">
      <c r="B13" s="5" t="s">
        <v>58</v>
      </c>
      <c r="C13" s="5" t="s">
        <v>59</v>
      </c>
      <c r="D13" t="s">
        <v>50</v>
      </c>
      <c r="F13">
        <v>58.8</v>
      </c>
    </row>
    <row r="14" spans="2:14" x14ac:dyDescent="0.2">
      <c r="B14" s="5" t="s">
        <v>58</v>
      </c>
      <c r="C14" s="5" t="s">
        <v>59</v>
      </c>
      <c r="D14" t="s">
        <v>20</v>
      </c>
      <c r="F14">
        <v>58.8</v>
      </c>
      <c r="H14" s="7">
        <v>40911</v>
      </c>
      <c r="K14" s="7" t="s">
        <v>71</v>
      </c>
      <c r="L14" s="7" t="s">
        <v>71</v>
      </c>
      <c r="M14" s="7" t="s">
        <v>71</v>
      </c>
      <c r="N14" s="7" t="s">
        <v>71</v>
      </c>
    </row>
    <row r="15" spans="2:14" x14ac:dyDescent="0.2">
      <c r="B15" s="5" t="s">
        <v>58</v>
      </c>
      <c r="C15" s="5" t="s">
        <v>59</v>
      </c>
      <c r="D15" t="s">
        <v>14</v>
      </c>
      <c r="F15">
        <v>58.8</v>
      </c>
      <c r="G15" s="3">
        <v>40553</v>
      </c>
      <c r="H15" s="7">
        <v>40905</v>
      </c>
      <c r="K15" s="7">
        <v>41281</v>
      </c>
      <c r="L15" t="s">
        <v>33</v>
      </c>
      <c r="M15" t="s">
        <v>69</v>
      </c>
      <c r="N15" s="7" t="s">
        <v>77</v>
      </c>
    </row>
    <row r="16" spans="2:14" ht="15" customHeight="1" x14ac:dyDescent="0.2">
      <c r="B16" s="5" t="s">
        <v>58</v>
      </c>
      <c r="C16" s="5" t="s">
        <v>59</v>
      </c>
      <c r="D16" t="s">
        <v>62</v>
      </c>
      <c r="F16">
        <v>58.8</v>
      </c>
      <c r="G16" s="3"/>
      <c r="M16" t="s">
        <v>61</v>
      </c>
      <c r="N16" s="7" t="s">
        <v>65</v>
      </c>
    </row>
    <row r="17" spans="2:15" x14ac:dyDescent="0.2">
      <c r="B17" s="5"/>
      <c r="C17" s="5"/>
    </row>
    <row r="18" spans="2:15" x14ac:dyDescent="0.2">
      <c r="B18" s="5"/>
      <c r="C18" s="5"/>
    </row>
    <row r="19" spans="2:15" x14ac:dyDescent="0.2">
      <c r="B19" s="5"/>
      <c r="C19" s="5"/>
      <c r="G19" s="3"/>
      <c r="K19" s="9"/>
    </row>
    <row r="20" spans="2:15" x14ac:dyDescent="0.2">
      <c r="B20" s="5"/>
      <c r="C20" s="5"/>
    </row>
    <row r="22" spans="2:15" x14ac:dyDescent="0.2">
      <c r="B22" s="4">
        <v>40575</v>
      </c>
      <c r="C22" s="4">
        <v>40574</v>
      </c>
      <c r="D22" t="s">
        <v>12</v>
      </c>
      <c r="F22">
        <v>58.8</v>
      </c>
      <c r="H22" s="8">
        <v>40591</v>
      </c>
      <c r="I22" s="8">
        <v>41043</v>
      </c>
      <c r="J22" s="8"/>
      <c r="L22" t="s">
        <v>53</v>
      </c>
      <c r="M22" t="s">
        <v>61</v>
      </c>
      <c r="N22" s="7" t="s">
        <v>66</v>
      </c>
      <c r="O22" t="s">
        <v>63</v>
      </c>
    </row>
    <row r="23" spans="2:15" x14ac:dyDescent="0.2">
      <c r="B23" s="4">
        <v>40575</v>
      </c>
      <c r="C23" s="4">
        <v>40574</v>
      </c>
      <c r="D23" t="s">
        <v>70</v>
      </c>
      <c r="F23">
        <v>58.8</v>
      </c>
      <c r="H23" s="8">
        <v>40788</v>
      </c>
      <c r="I23" s="8">
        <v>41050</v>
      </c>
      <c r="J23" s="8"/>
      <c r="M23" t="s">
        <v>69</v>
      </c>
      <c r="N23" s="7" t="s">
        <v>79</v>
      </c>
    </row>
    <row r="24" spans="2:15" x14ac:dyDescent="0.2">
      <c r="B24" s="4">
        <v>41671</v>
      </c>
      <c r="C24" s="4">
        <v>41670</v>
      </c>
      <c r="D24" t="s">
        <v>115</v>
      </c>
      <c r="F24">
        <v>58.8</v>
      </c>
      <c r="G24" s="3"/>
    </row>
    <row r="25" spans="2:15" x14ac:dyDescent="0.2">
      <c r="G25" s="3"/>
    </row>
    <row r="26" spans="2:15" x14ac:dyDescent="0.2">
      <c r="B26" s="4">
        <v>40969</v>
      </c>
      <c r="C26" s="4">
        <v>40967</v>
      </c>
      <c r="D26" t="s">
        <v>25</v>
      </c>
      <c r="F26">
        <v>58.8</v>
      </c>
      <c r="I26" s="7">
        <v>41080</v>
      </c>
      <c r="K26" s="7" t="s">
        <v>40</v>
      </c>
      <c r="L26" t="s">
        <v>41</v>
      </c>
      <c r="M26" t="s">
        <v>69</v>
      </c>
      <c r="N26" s="7" t="s">
        <v>77</v>
      </c>
    </row>
    <row r="27" spans="2:15" x14ac:dyDescent="0.2">
      <c r="B27" s="4">
        <v>40969</v>
      </c>
      <c r="C27" s="4">
        <v>40967</v>
      </c>
      <c r="D27" t="s">
        <v>68</v>
      </c>
      <c r="F27">
        <v>58.8</v>
      </c>
      <c r="M27" t="s">
        <v>69</v>
      </c>
      <c r="N27" s="7" t="s">
        <v>80</v>
      </c>
    </row>
    <row r="29" spans="2:15" x14ac:dyDescent="0.2">
      <c r="B29" s="5" t="s">
        <v>72</v>
      </c>
      <c r="C29" s="10" t="s">
        <v>73</v>
      </c>
      <c r="D29" t="s">
        <v>74</v>
      </c>
      <c r="F29">
        <v>58.8</v>
      </c>
      <c r="M29" t="s">
        <v>75</v>
      </c>
      <c r="N29" s="7" t="s">
        <v>76</v>
      </c>
    </row>
    <row r="31" spans="2:15" s="11" customFormat="1" ht="15" x14ac:dyDescent="0.25">
      <c r="B31" s="13">
        <v>40330</v>
      </c>
      <c r="C31" s="13">
        <v>40694</v>
      </c>
      <c r="D31" s="11" t="s">
        <v>7</v>
      </c>
      <c r="G31" s="16"/>
      <c r="H31" s="15">
        <v>40710</v>
      </c>
      <c r="I31" s="15">
        <v>41162</v>
      </c>
      <c r="J31" s="15"/>
      <c r="K31" s="15" t="s">
        <v>40</v>
      </c>
      <c r="L31" s="11" t="s">
        <v>42</v>
      </c>
      <c r="M31" s="11" t="s">
        <v>88</v>
      </c>
      <c r="N31" s="15"/>
    </row>
    <row r="32" spans="2:15" x14ac:dyDescent="0.2">
      <c r="B32" s="5" t="s">
        <v>81</v>
      </c>
      <c r="C32" s="4">
        <v>40694</v>
      </c>
      <c r="D32" t="s">
        <v>13</v>
      </c>
      <c r="F32">
        <v>58.8</v>
      </c>
      <c r="H32" s="7">
        <v>40785</v>
      </c>
      <c r="I32" s="7">
        <v>41151</v>
      </c>
      <c r="K32" s="7" t="s">
        <v>40</v>
      </c>
      <c r="L32" t="s">
        <v>43</v>
      </c>
      <c r="M32" t="s">
        <v>91</v>
      </c>
      <c r="N32" s="7" t="s">
        <v>93</v>
      </c>
    </row>
    <row r="33" spans="2:14" x14ac:dyDescent="0.2">
      <c r="B33" s="5" t="s">
        <v>81</v>
      </c>
      <c r="C33" s="5" t="s">
        <v>83</v>
      </c>
      <c r="D33" t="s">
        <v>84</v>
      </c>
      <c r="F33">
        <v>58.8</v>
      </c>
      <c r="M33" t="s">
        <v>91</v>
      </c>
      <c r="N33" s="7" t="s">
        <v>92</v>
      </c>
    </row>
    <row r="34" spans="2:14" x14ac:dyDescent="0.2">
      <c r="B34" s="5" t="s">
        <v>81</v>
      </c>
      <c r="C34" s="5" t="s">
        <v>83</v>
      </c>
      <c r="D34" t="s">
        <v>89</v>
      </c>
      <c r="F34">
        <v>58.8</v>
      </c>
      <c r="M34" t="s">
        <v>90</v>
      </c>
      <c r="N34" s="7" t="s">
        <v>94</v>
      </c>
    </row>
    <row r="35" spans="2:14" x14ac:dyDescent="0.2">
      <c r="B35" s="5" t="s">
        <v>81</v>
      </c>
      <c r="C35" s="5" t="s">
        <v>59</v>
      </c>
      <c r="D35" t="s">
        <v>51</v>
      </c>
      <c r="F35">
        <v>58.8</v>
      </c>
    </row>
    <row r="36" spans="2:14" x14ac:dyDescent="0.2">
      <c r="B36" s="5" t="s">
        <v>81</v>
      </c>
      <c r="C36" s="5" t="s">
        <v>59</v>
      </c>
      <c r="D36" t="s">
        <v>49</v>
      </c>
      <c r="F36">
        <v>58.8</v>
      </c>
    </row>
    <row r="37" spans="2:14" x14ac:dyDescent="0.2">
      <c r="B37" s="5" t="s">
        <v>81</v>
      </c>
      <c r="C37" s="5" t="s">
        <v>59</v>
      </c>
      <c r="D37" t="s">
        <v>102</v>
      </c>
      <c r="F37">
        <v>58.8</v>
      </c>
      <c r="G37" s="3"/>
      <c r="K37" s="9"/>
    </row>
    <row r="38" spans="2:14" x14ac:dyDescent="0.2">
      <c r="B38" s="5" t="s">
        <v>81</v>
      </c>
      <c r="C38" s="5" t="s">
        <v>59</v>
      </c>
      <c r="D38" t="s">
        <v>101</v>
      </c>
      <c r="F38">
        <v>58.8</v>
      </c>
    </row>
    <row r="39" spans="2:14" x14ac:dyDescent="0.2">
      <c r="B39" s="5"/>
      <c r="C39" s="5"/>
    </row>
    <row r="40" spans="2:14" x14ac:dyDescent="0.2">
      <c r="B40" s="5" t="s">
        <v>85</v>
      </c>
      <c r="C40" s="5" t="s">
        <v>86</v>
      </c>
      <c r="D40" t="s">
        <v>87</v>
      </c>
      <c r="F40">
        <v>58.8</v>
      </c>
      <c r="M40" t="s">
        <v>95</v>
      </c>
      <c r="N40" s="7">
        <v>41842</v>
      </c>
    </row>
    <row r="41" spans="2:14" x14ac:dyDescent="0.2">
      <c r="B41" s="5" t="s">
        <v>85</v>
      </c>
      <c r="C41" s="5" t="s">
        <v>86</v>
      </c>
      <c r="D41" t="s">
        <v>19</v>
      </c>
      <c r="F41">
        <v>58.8</v>
      </c>
      <c r="H41" s="7">
        <v>40946</v>
      </c>
      <c r="M41" t="s">
        <v>95</v>
      </c>
      <c r="N41" s="7">
        <v>41911</v>
      </c>
    </row>
    <row r="42" spans="2:14" x14ac:dyDescent="0.2">
      <c r="B42" s="5" t="s">
        <v>85</v>
      </c>
      <c r="C42" s="5" t="s">
        <v>86</v>
      </c>
      <c r="D42" t="s">
        <v>97</v>
      </c>
      <c r="F42">
        <v>58.8</v>
      </c>
      <c r="M42" t="s">
        <v>95</v>
      </c>
      <c r="N42" s="7">
        <v>41908</v>
      </c>
    </row>
    <row r="43" spans="2:14" x14ac:dyDescent="0.2">
      <c r="B43" s="5">
        <v>42186</v>
      </c>
      <c r="C43" s="5">
        <v>42185</v>
      </c>
      <c r="D43" t="s">
        <v>134</v>
      </c>
      <c r="F43">
        <v>58.8</v>
      </c>
    </row>
    <row r="45" spans="2:14" x14ac:dyDescent="0.2">
      <c r="B45" s="4">
        <v>40391</v>
      </c>
      <c r="C45" s="4">
        <v>40755</v>
      </c>
      <c r="D45" t="s">
        <v>8</v>
      </c>
      <c r="F45">
        <v>48</v>
      </c>
      <c r="G45" s="3">
        <v>40410</v>
      </c>
      <c r="H45" s="7">
        <v>40780</v>
      </c>
      <c r="I45" s="7">
        <v>41151</v>
      </c>
      <c r="K45" s="7" t="s">
        <v>40</v>
      </c>
      <c r="L45" t="s">
        <v>44</v>
      </c>
      <c r="M45" t="s">
        <v>103</v>
      </c>
      <c r="N45" s="7" t="s">
        <v>123</v>
      </c>
    </row>
    <row r="46" spans="2:14" s="11" customFormat="1" ht="15" x14ac:dyDescent="0.25">
      <c r="B46" s="13">
        <v>40391</v>
      </c>
      <c r="C46" s="13">
        <v>40755</v>
      </c>
      <c r="D46" s="11" t="s">
        <v>9</v>
      </c>
      <c r="G46" s="14">
        <v>40410</v>
      </c>
      <c r="H46" s="15">
        <v>40780</v>
      </c>
      <c r="I46" s="15">
        <v>41149</v>
      </c>
      <c r="J46" s="15"/>
      <c r="K46" s="15" t="s">
        <v>40</v>
      </c>
      <c r="L46" s="11" t="s">
        <v>45</v>
      </c>
      <c r="M46" s="11" t="s">
        <v>88</v>
      </c>
      <c r="N46" s="15"/>
    </row>
    <row r="47" spans="2:14" x14ac:dyDescent="0.2">
      <c r="B47" s="4">
        <v>40391</v>
      </c>
      <c r="C47" s="4">
        <v>40755</v>
      </c>
      <c r="D47" t="s">
        <v>99</v>
      </c>
      <c r="F47">
        <v>58.8</v>
      </c>
      <c r="G47" s="3"/>
      <c r="M47" t="s">
        <v>103</v>
      </c>
      <c r="N47" s="7">
        <v>41943</v>
      </c>
    </row>
    <row r="50" spans="2:14" x14ac:dyDescent="0.2">
      <c r="B50" s="4">
        <v>40422</v>
      </c>
      <c r="C50" s="4">
        <v>40786</v>
      </c>
      <c r="D50" t="s">
        <v>10</v>
      </c>
      <c r="F50">
        <v>48</v>
      </c>
      <c r="H50" s="7">
        <v>40819</v>
      </c>
      <c r="I50" s="7">
        <v>41212</v>
      </c>
      <c r="K50" s="7" t="s">
        <v>40</v>
      </c>
      <c r="L50" t="s">
        <v>46</v>
      </c>
      <c r="M50" t="s">
        <v>103</v>
      </c>
    </row>
    <row r="51" spans="2:14" x14ac:dyDescent="0.2">
      <c r="B51" s="4">
        <v>40422</v>
      </c>
      <c r="C51" s="4">
        <v>40786</v>
      </c>
      <c r="D51" t="s">
        <v>11</v>
      </c>
      <c r="F51">
        <v>48</v>
      </c>
      <c r="H51" s="7">
        <v>40821</v>
      </c>
      <c r="I51" s="7">
        <v>41158</v>
      </c>
      <c r="K51" s="7" t="s">
        <v>40</v>
      </c>
      <c r="L51" t="s">
        <v>47</v>
      </c>
      <c r="M51" t="s">
        <v>103</v>
      </c>
      <c r="N51" s="18">
        <v>41901</v>
      </c>
    </row>
    <row r="52" spans="2:14" x14ac:dyDescent="0.2">
      <c r="B52" s="4">
        <v>40787</v>
      </c>
      <c r="C52" s="4">
        <v>40786</v>
      </c>
      <c r="D52" t="s">
        <v>15</v>
      </c>
      <c r="F52">
        <v>48</v>
      </c>
      <c r="H52" s="7">
        <v>40819</v>
      </c>
      <c r="I52" s="7">
        <v>41156</v>
      </c>
      <c r="K52" s="7" t="s">
        <v>40</v>
      </c>
      <c r="L52" t="s">
        <v>48</v>
      </c>
      <c r="M52" t="s">
        <v>103</v>
      </c>
      <c r="N52" s="18">
        <v>41904</v>
      </c>
    </row>
    <row r="53" spans="2:14" s="11" customFormat="1" ht="15" x14ac:dyDescent="0.25">
      <c r="B53" s="13">
        <v>40787</v>
      </c>
      <c r="C53" s="13">
        <v>40786</v>
      </c>
      <c r="D53" s="11" t="s">
        <v>16</v>
      </c>
      <c r="G53" s="16"/>
      <c r="H53" s="15">
        <v>40871</v>
      </c>
      <c r="I53" s="15">
        <v>41166</v>
      </c>
      <c r="J53" s="15"/>
      <c r="K53" s="15" t="s">
        <v>40</v>
      </c>
      <c r="L53" s="11" t="s">
        <v>54</v>
      </c>
      <c r="M53" s="11" t="s">
        <v>88</v>
      </c>
      <c r="N53" s="15"/>
    </row>
    <row r="55" spans="2:14" x14ac:dyDescent="0.2">
      <c r="B55" s="5" t="s">
        <v>100</v>
      </c>
      <c r="C55" s="4">
        <v>40786</v>
      </c>
      <c r="D55" t="s">
        <v>39</v>
      </c>
      <c r="F55">
        <v>58.8</v>
      </c>
      <c r="G55" s="3"/>
      <c r="K55" s="9"/>
      <c r="M55" t="s">
        <v>116</v>
      </c>
      <c r="N55" s="7" t="s">
        <v>122</v>
      </c>
    </row>
    <row r="57" spans="2:14" x14ac:dyDescent="0.2">
      <c r="B57" s="4">
        <v>40817</v>
      </c>
      <c r="C57" s="5" t="s">
        <v>31</v>
      </c>
      <c r="D57" t="s">
        <v>17</v>
      </c>
      <c r="F57">
        <v>58.8</v>
      </c>
      <c r="H57" s="7">
        <v>40862</v>
      </c>
      <c r="I57" s="7">
        <v>41205</v>
      </c>
      <c r="K57" s="7" t="s">
        <v>52</v>
      </c>
      <c r="L57" t="s">
        <v>57</v>
      </c>
      <c r="M57" s="17" t="s">
        <v>104</v>
      </c>
      <c r="N57" s="7">
        <v>41920</v>
      </c>
    </row>
    <row r="58" spans="2:14" x14ac:dyDescent="0.2">
      <c r="B58" s="4">
        <v>41183</v>
      </c>
      <c r="C58" s="5" t="s">
        <v>31</v>
      </c>
      <c r="D58" t="s">
        <v>26</v>
      </c>
      <c r="F58">
        <v>58.8</v>
      </c>
      <c r="G58" s="1" t="s">
        <v>27</v>
      </c>
      <c r="H58" s="6" t="s">
        <v>27</v>
      </c>
      <c r="I58" s="7">
        <v>41192</v>
      </c>
      <c r="K58" s="7" t="s">
        <v>52</v>
      </c>
      <c r="L58" s="7" t="s">
        <v>56</v>
      </c>
      <c r="M58" s="7" t="s">
        <v>104</v>
      </c>
      <c r="N58" s="7">
        <v>41919</v>
      </c>
    </row>
    <row r="59" spans="2:14" x14ac:dyDescent="0.2">
      <c r="B59" s="5"/>
      <c r="C59" s="5"/>
      <c r="G59" s="3"/>
      <c r="K59" s="9"/>
    </row>
    <row r="60" spans="2:14" x14ac:dyDescent="0.2">
      <c r="B60" s="4">
        <v>40848</v>
      </c>
      <c r="C60" s="4">
        <v>40847</v>
      </c>
      <c r="D60" t="s">
        <v>18</v>
      </c>
      <c r="F60">
        <v>58.8</v>
      </c>
      <c r="H60" s="7">
        <v>40856</v>
      </c>
      <c r="I60" t="s">
        <v>32</v>
      </c>
      <c r="K60" s="7" t="s">
        <v>52</v>
      </c>
      <c r="L60" s="7" t="s">
        <v>55</v>
      </c>
      <c r="M60" s="7" t="s">
        <v>114</v>
      </c>
      <c r="N60" s="7" t="s">
        <v>121</v>
      </c>
    </row>
    <row r="61" spans="2:14" x14ac:dyDescent="0.2">
      <c r="B61" s="5" t="s">
        <v>105</v>
      </c>
      <c r="C61" s="5" t="s">
        <v>106</v>
      </c>
      <c r="D61" t="s">
        <v>107</v>
      </c>
      <c r="F61">
        <v>58.8</v>
      </c>
      <c r="M61" s="7" t="s">
        <v>114</v>
      </c>
      <c r="N61" s="7" t="s">
        <v>118</v>
      </c>
    </row>
    <row r="62" spans="2:14" x14ac:dyDescent="0.2">
      <c r="B62" s="4">
        <v>41944</v>
      </c>
      <c r="C62" s="4">
        <v>41943</v>
      </c>
      <c r="D62" t="s">
        <v>110</v>
      </c>
      <c r="F62">
        <v>70.8</v>
      </c>
      <c r="G62" s="3"/>
      <c r="M62" s="7" t="s">
        <v>114</v>
      </c>
      <c r="N62" s="7" t="s">
        <v>120</v>
      </c>
    </row>
    <row r="63" spans="2:14" x14ac:dyDescent="0.2">
      <c r="B63" s="5">
        <v>41944</v>
      </c>
      <c r="C63" s="4">
        <v>41943</v>
      </c>
      <c r="D63" t="s">
        <v>28</v>
      </c>
      <c r="F63">
        <v>58.8</v>
      </c>
      <c r="M63" s="7" t="s">
        <v>114</v>
      </c>
      <c r="N63" s="7" t="s">
        <v>119</v>
      </c>
    </row>
    <row r="64" spans="2:14" x14ac:dyDescent="0.2">
      <c r="B64" s="4">
        <v>41944</v>
      </c>
      <c r="C64" s="4">
        <v>41943</v>
      </c>
      <c r="D64" t="s">
        <v>98</v>
      </c>
      <c r="F64">
        <v>58.8</v>
      </c>
      <c r="G64" s="3"/>
      <c r="M64" s="7" t="s">
        <v>118</v>
      </c>
    </row>
    <row r="65" spans="2:14" x14ac:dyDescent="0.2">
      <c r="B65" s="4">
        <v>41944</v>
      </c>
      <c r="C65" s="4">
        <v>41943</v>
      </c>
      <c r="D65" t="s">
        <v>111</v>
      </c>
      <c r="F65">
        <v>58.8</v>
      </c>
      <c r="G65" s="3"/>
      <c r="M65" s="7" t="s">
        <v>114</v>
      </c>
      <c r="N65" s="7" t="s">
        <v>117</v>
      </c>
    </row>
    <row r="66" spans="2:14" x14ac:dyDescent="0.2">
      <c r="M66" s="7"/>
    </row>
    <row r="67" spans="2:14" ht="22.5" customHeight="1" x14ac:dyDescent="0.2">
      <c r="G67" s="3"/>
    </row>
    <row r="70" spans="2:14" x14ac:dyDescent="0.2">
      <c r="F70">
        <f>SUM(F3:F69)</f>
        <v>2528.4000000000005</v>
      </c>
    </row>
    <row r="71" spans="2:14" x14ac:dyDescent="0.2">
      <c r="D71" t="s">
        <v>108</v>
      </c>
      <c r="F71">
        <v>-432</v>
      </c>
      <c r="G71" s="3"/>
    </row>
    <row r="72" spans="2:14" x14ac:dyDescent="0.2">
      <c r="D72" t="s">
        <v>96</v>
      </c>
      <c r="F72" s="2">
        <v>-384</v>
      </c>
    </row>
    <row r="73" spans="2:14" x14ac:dyDescent="0.2">
      <c r="D73" t="s">
        <v>109</v>
      </c>
      <c r="F73" s="2">
        <v>300</v>
      </c>
    </row>
    <row r="74" spans="2:14" ht="15" x14ac:dyDescent="0.25">
      <c r="F74" s="12">
        <f>SUM(F68:F73)</f>
        <v>2012.4000000000005</v>
      </c>
    </row>
    <row r="75" spans="2:14" x14ac:dyDescent="0.2">
      <c r="F75" s="2">
        <f>F74/12</f>
        <v>167.70000000000005</v>
      </c>
    </row>
    <row r="76" spans="2:14" x14ac:dyDescent="0.2">
      <c r="F76" s="2"/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59"/>
  <sheetViews>
    <sheetView topLeftCell="A7" workbookViewId="0">
      <selection activeCell="C53" sqref="C53"/>
    </sheetView>
  </sheetViews>
  <sheetFormatPr baseColWidth="10" defaultRowHeight="12.75" x14ac:dyDescent="0.2"/>
  <cols>
    <col min="4" max="4" width="22.42578125" bestFit="1" customWidth="1"/>
    <col min="5" max="5" width="22.42578125" customWidth="1"/>
    <col min="6" max="6" width="11.42578125" style="19"/>
  </cols>
  <sheetData>
    <row r="2" spans="2:14" x14ac:dyDescent="0.2">
      <c r="G2" t="s">
        <v>125</v>
      </c>
      <c r="H2" t="s">
        <v>126</v>
      </c>
    </row>
    <row r="4" spans="2:14" x14ac:dyDescent="0.2">
      <c r="B4" s="4">
        <v>40544</v>
      </c>
      <c r="C4" s="4">
        <v>40908</v>
      </c>
      <c r="D4" t="s">
        <v>0</v>
      </c>
      <c r="E4">
        <v>10195</v>
      </c>
      <c r="F4" s="19">
        <v>48</v>
      </c>
      <c r="G4" s="6">
        <v>42059</v>
      </c>
      <c r="H4" s="22" t="s">
        <v>133</v>
      </c>
      <c r="I4" s="7"/>
      <c r="J4" s="7"/>
      <c r="K4" s="7"/>
      <c r="N4" s="7"/>
    </row>
    <row r="5" spans="2:14" x14ac:dyDescent="0.2">
      <c r="B5" s="4">
        <v>41640</v>
      </c>
      <c r="C5" s="4">
        <v>42004</v>
      </c>
      <c r="D5" t="s">
        <v>112</v>
      </c>
      <c r="E5">
        <v>10196</v>
      </c>
      <c r="F5" s="19">
        <v>48</v>
      </c>
      <c r="G5" s="6">
        <v>42059</v>
      </c>
      <c r="H5" s="22" t="s">
        <v>133</v>
      </c>
      <c r="I5" s="7"/>
      <c r="J5" s="7"/>
      <c r="K5" s="7"/>
      <c r="N5" s="7"/>
    </row>
    <row r="6" spans="2:14" x14ac:dyDescent="0.2">
      <c r="B6" s="4">
        <v>41640</v>
      </c>
      <c r="C6" s="4">
        <v>42004</v>
      </c>
      <c r="D6" t="s">
        <v>113</v>
      </c>
      <c r="E6">
        <v>10197</v>
      </c>
      <c r="F6" s="19">
        <v>48</v>
      </c>
      <c r="G6" s="6">
        <v>42059</v>
      </c>
      <c r="H6" s="22" t="s">
        <v>133</v>
      </c>
      <c r="I6" s="7"/>
      <c r="J6" s="7"/>
      <c r="K6" s="7"/>
      <c r="N6" s="7"/>
    </row>
    <row r="7" spans="2:14" ht="15" x14ac:dyDescent="0.2">
      <c r="B7" s="4">
        <v>40179</v>
      </c>
      <c r="C7" s="4">
        <v>40908</v>
      </c>
      <c r="D7" t="s">
        <v>3</v>
      </c>
      <c r="E7">
        <v>10198</v>
      </c>
      <c r="F7" s="19">
        <v>48</v>
      </c>
      <c r="G7" s="6">
        <v>42059</v>
      </c>
      <c r="H7" s="23"/>
      <c r="I7" s="7"/>
      <c r="J7" s="7"/>
      <c r="K7" s="7"/>
      <c r="N7" s="7"/>
    </row>
    <row r="8" spans="2:14" x14ac:dyDescent="0.2">
      <c r="B8" s="4">
        <v>40179</v>
      </c>
      <c r="C8" s="4">
        <v>40543</v>
      </c>
      <c r="D8" t="s">
        <v>4</v>
      </c>
      <c r="E8">
        <v>10199</v>
      </c>
      <c r="F8" s="19">
        <v>48</v>
      </c>
      <c r="G8" s="6">
        <v>42059</v>
      </c>
      <c r="H8" s="22" t="s">
        <v>130</v>
      </c>
      <c r="I8" s="7"/>
      <c r="J8" s="7"/>
      <c r="K8" s="7"/>
      <c r="N8" s="7"/>
    </row>
    <row r="9" spans="2:14" x14ac:dyDescent="0.2">
      <c r="B9" s="4">
        <v>40179</v>
      </c>
      <c r="C9" s="4">
        <v>40908</v>
      </c>
      <c r="D9" t="s">
        <v>127</v>
      </c>
      <c r="E9">
        <v>10200</v>
      </c>
      <c r="F9" s="19">
        <v>48</v>
      </c>
      <c r="G9" s="6">
        <v>42059</v>
      </c>
      <c r="H9" s="22" t="s">
        <v>128</v>
      </c>
      <c r="I9" s="7"/>
      <c r="J9" s="7"/>
      <c r="K9" s="7"/>
      <c r="N9" s="7"/>
    </row>
    <row r="10" spans="2:14" x14ac:dyDescent="0.2">
      <c r="B10" s="4">
        <v>40179</v>
      </c>
      <c r="C10" s="4">
        <v>40908</v>
      </c>
      <c r="D10" t="s">
        <v>6</v>
      </c>
      <c r="E10">
        <v>10201</v>
      </c>
      <c r="F10" s="19">
        <v>48</v>
      </c>
      <c r="G10" s="6">
        <v>42059</v>
      </c>
      <c r="H10" s="22" t="s">
        <v>129</v>
      </c>
      <c r="I10" s="7"/>
      <c r="J10" s="7"/>
      <c r="K10" s="7"/>
      <c r="N10" s="7"/>
    </row>
    <row r="11" spans="2:14" x14ac:dyDescent="0.2">
      <c r="B11" s="4">
        <v>40179</v>
      </c>
      <c r="C11" s="4">
        <v>41274</v>
      </c>
      <c r="D11" t="s">
        <v>24</v>
      </c>
      <c r="E11">
        <v>10202</v>
      </c>
      <c r="F11" s="19">
        <v>58.8</v>
      </c>
      <c r="G11" s="6">
        <v>42059</v>
      </c>
      <c r="H11" s="22" t="s">
        <v>130</v>
      </c>
      <c r="I11" s="7"/>
      <c r="J11" s="7"/>
      <c r="K11" s="7"/>
      <c r="N11" s="7"/>
    </row>
    <row r="12" spans="2:14" x14ac:dyDescent="0.2">
      <c r="B12" s="4">
        <v>40179</v>
      </c>
      <c r="C12" s="4">
        <v>41639</v>
      </c>
      <c r="D12" t="s">
        <v>29</v>
      </c>
      <c r="E12">
        <v>10203</v>
      </c>
      <c r="F12" s="19">
        <v>58.8</v>
      </c>
      <c r="G12" s="6">
        <v>42059</v>
      </c>
      <c r="H12" s="22" t="s">
        <v>132</v>
      </c>
      <c r="I12" s="7"/>
      <c r="J12" s="7"/>
      <c r="K12" s="7"/>
      <c r="N12" s="7"/>
    </row>
    <row r="13" spans="2:14" x14ac:dyDescent="0.2">
      <c r="B13" s="5" t="s">
        <v>58</v>
      </c>
      <c r="C13" s="5" t="s">
        <v>59</v>
      </c>
      <c r="D13" t="s">
        <v>50</v>
      </c>
      <c r="E13">
        <v>10207</v>
      </c>
      <c r="F13" s="19">
        <v>58.8</v>
      </c>
      <c r="G13" s="6">
        <v>42059</v>
      </c>
      <c r="H13" s="22" t="s">
        <v>131</v>
      </c>
      <c r="I13" s="7"/>
      <c r="J13" s="7"/>
      <c r="K13" s="7"/>
      <c r="N13" s="7"/>
    </row>
    <row r="14" spans="2:14" x14ac:dyDescent="0.2">
      <c r="B14" s="5" t="s">
        <v>58</v>
      </c>
      <c r="C14" s="5" t="s">
        <v>59</v>
      </c>
      <c r="D14" t="s">
        <v>14</v>
      </c>
      <c r="E14">
        <v>10206</v>
      </c>
      <c r="F14" s="19">
        <v>58.8</v>
      </c>
      <c r="G14" s="6">
        <v>42059</v>
      </c>
      <c r="H14" s="22" t="s">
        <v>131</v>
      </c>
      <c r="I14" s="7"/>
      <c r="J14" s="7"/>
      <c r="K14" s="7"/>
      <c r="N14" s="7"/>
    </row>
    <row r="15" spans="2:14" x14ac:dyDescent="0.2">
      <c r="B15" s="5" t="s">
        <v>58</v>
      </c>
      <c r="C15" s="5" t="s">
        <v>59</v>
      </c>
      <c r="D15" t="s">
        <v>62</v>
      </c>
      <c r="E15">
        <v>10204</v>
      </c>
      <c r="F15" s="19">
        <v>58.8</v>
      </c>
      <c r="G15" s="6">
        <v>42059</v>
      </c>
      <c r="H15" s="22" t="s">
        <v>130</v>
      </c>
      <c r="I15" s="7" t="s">
        <v>145</v>
      </c>
      <c r="J15" s="7"/>
      <c r="K15" s="7"/>
      <c r="N15" s="7"/>
    </row>
    <row r="16" spans="2:14" x14ac:dyDescent="0.2">
      <c r="B16" s="5"/>
      <c r="C16" s="5"/>
      <c r="G16" s="6"/>
      <c r="H16" s="22"/>
      <c r="I16" s="7"/>
      <c r="J16" s="7"/>
      <c r="K16" s="7"/>
      <c r="N16" s="7"/>
    </row>
    <row r="17" spans="2:14" x14ac:dyDescent="0.2">
      <c r="B17" s="5"/>
      <c r="C17" s="5"/>
      <c r="G17" s="6"/>
      <c r="H17" s="22"/>
      <c r="I17" s="7"/>
      <c r="J17" s="7"/>
      <c r="K17" s="7"/>
      <c r="N17" s="7"/>
    </row>
    <row r="18" spans="2:14" x14ac:dyDescent="0.2">
      <c r="B18" s="4">
        <v>40575</v>
      </c>
      <c r="C18" s="4">
        <v>40574</v>
      </c>
      <c r="D18" t="s">
        <v>12</v>
      </c>
      <c r="E18">
        <v>10213</v>
      </c>
      <c r="F18" s="19">
        <v>58.8</v>
      </c>
      <c r="G18" s="1" t="s">
        <v>137</v>
      </c>
      <c r="H18" s="24" t="s">
        <v>139</v>
      </c>
      <c r="I18" s="8"/>
      <c r="J18" s="8"/>
      <c r="K18" s="7"/>
      <c r="N18" s="7"/>
    </row>
    <row r="19" spans="2:14" x14ac:dyDescent="0.2">
      <c r="B19" s="4">
        <v>40575</v>
      </c>
      <c r="C19" s="4">
        <v>40574</v>
      </c>
      <c r="D19" t="s">
        <v>70</v>
      </c>
      <c r="E19">
        <v>10214</v>
      </c>
      <c r="F19" s="19">
        <v>58.8</v>
      </c>
      <c r="G19" s="1" t="s">
        <v>137</v>
      </c>
      <c r="H19" s="24" t="s">
        <v>137</v>
      </c>
      <c r="I19" s="8"/>
      <c r="J19" s="8"/>
      <c r="K19" s="7"/>
      <c r="N19" s="7"/>
    </row>
    <row r="20" spans="2:14" x14ac:dyDescent="0.2">
      <c r="B20" s="4"/>
      <c r="C20" s="4"/>
      <c r="G20" s="3"/>
      <c r="H20" s="22"/>
      <c r="I20" s="7"/>
      <c r="J20" s="7"/>
      <c r="K20" s="7"/>
      <c r="N20" s="7"/>
    </row>
    <row r="21" spans="2:14" x14ac:dyDescent="0.2">
      <c r="B21" s="4">
        <v>40969</v>
      </c>
      <c r="C21" s="4">
        <v>40967</v>
      </c>
      <c r="D21" t="s">
        <v>25</v>
      </c>
      <c r="E21">
        <v>10221</v>
      </c>
      <c r="F21" s="19">
        <v>58.8</v>
      </c>
      <c r="G21" s="1" t="s">
        <v>137</v>
      </c>
      <c r="H21" s="22" t="s">
        <v>139</v>
      </c>
      <c r="I21" s="7"/>
      <c r="J21" s="7"/>
      <c r="K21" s="7"/>
      <c r="N21" s="7"/>
    </row>
    <row r="22" spans="2:14" x14ac:dyDescent="0.2">
      <c r="B22" s="4">
        <v>40969</v>
      </c>
      <c r="C22" s="4">
        <v>40967</v>
      </c>
      <c r="D22" t="s">
        <v>68</v>
      </c>
      <c r="E22">
        <v>10216</v>
      </c>
      <c r="F22" s="19">
        <v>58.8</v>
      </c>
      <c r="G22" s="1" t="s">
        <v>137</v>
      </c>
      <c r="H22" s="22" t="s">
        <v>140</v>
      </c>
      <c r="I22" s="7"/>
      <c r="J22" s="7"/>
      <c r="K22" s="7"/>
      <c r="N22" s="7"/>
    </row>
    <row r="23" spans="2:14" x14ac:dyDescent="0.2">
      <c r="B23" s="4"/>
      <c r="C23" s="4"/>
      <c r="G23" s="1"/>
      <c r="H23" s="22"/>
      <c r="I23" s="7"/>
      <c r="J23" s="7"/>
      <c r="K23" s="7"/>
      <c r="N23" s="7"/>
    </row>
    <row r="24" spans="2:14" x14ac:dyDescent="0.2">
      <c r="B24" s="5" t="s">
        <v>72</v>
      </c>
      <c r="C24" s="10" t="s">
        <v>73</v>
      </c>
      <c r="D24" t="s">
        <v>74</v>
      </c>
      <c r="E24">
        <v>10217</v>
      </c>
      <c r="F24" s="19">
        <v>58.8</v>
      </c>
      <c r="G24" s="1" t="s">
        <v>137</v>
      </c>
      <c r="H24" s="22" t="s">
        <v>139</v>
      </c>
      <c r="I24" s="7"/>
      <c r="J24" s="7"/>
      <c r="K24" s="7"/>
      <c r="N24" s="7"/>
    </row>
    <row r="25" spans="2:14" x14ac:dyDescent="0.2">
      <c r="B25" s="4"/>
      <c r="C25" s="4"/>
      <c r="G25" s="1"/>
      <c r="H25" s="22"/>
      <c r="I25" s="7"/>
      <c r="J25" s="7"/>
      <c r="K25" s="7"/>
      <c r="N25" s="7"/>
    </row>
    <row r="26" spans="2:14" x14ac:dyDescent="0.2">
      <c r="B26" s="5" t="s">
        <v>81</v>
      </c>
      <c r="C26" s="4">
        <v>40694</v>
      </c>
      <c r="D26" t="s">
        <v>13</v>
      </c>
      <c r="E26">
        <v>10218</v>
      </c>
      <c r="F26" s="19">
        <v>58.8</v>
      </c>
      <c r="G26" s="1" t="s">
        <v>137</v>
      </c>
      <c r="H26" s="22" t="s">
        <v>138</v>
      </c>
      <c r="I26" s="7"/>
      <c r="J26" s="7"/>
      <c r="K26" s="7"/>
      <c r="N26" s="7"/>
    </row>
    <row r="27" spans="2:14" x14ac:dyDescent="0.2">
      <c r="B27" s="5" t="s">
        <v>81</v>
      </c>
      <c r="C27" s="5" t="s">
        <v>83</v>
      </c>
      <c r="D27" t="s">
        <v>84</v>
      </c>
      <c r="E27">
        <v>10219</v>
      </c>
      <c r="F27" s="19">
        <v>58.8</v>
      </c>
      <c r="G27" s="1" t="s">
        <v>142</v>
      </c>
      <c r="H27" s="22">
        <v>42240</v>
      </c>
      <c r="I27" s="7"/>
      <c r="J27" s="7"/>
      <c r="K27" s="7"/>
      <c r="N27" s="7"/>
    </row>
    <row r="28" spans="2:14" x14ac:dyDescent="0.2">
      <c r="B28" s="5" t="s">
        <v>81</v>
      </c>
      <c r="C28" s="5" t="s">
        <v>83</v>
      </c>
      <c r="D28" t="s">
        <v>89</v>
      </c>
      <c r="E28">
        <v>10222</v>
      </c>
      <c r="F28" s="19">
        <v>58.8</v>
      </c>
      <c r="G28" s="1" t="s">
        <v>141</v>
      </c>
      <c r="H28" s="22">
        <v>42228</v>
      </c>
      <c r="I28" s="7"/>
      <c r="J28" s="7"/>
      <c r="K28" s="7"/>
      <c r="N28" s="7"/>
    </row>
    <row r="29" spans="2:14" x14ac:dyDescent="0.2">
      <c r="B29" s="5"/>
      <c r="C29" s="5"/>
      <c r="G29" s="1"/>
      <c r="H29" s="22"/>
      <c r="I29" s="7"/>
      <c r="J29" s="7"/>
      <c r="K29" s="7"/>
      <c r="N29" s="7"/>
    </row>
    <row r="30" spans="2:14" x14ac:dyDescent="0.2">
      <c r="B30" s="5" t="s">
        <v>85</v>
      </c>
      <c r="C30" s="5" t="s">
        <v>86</v>
      </c>
      <c r="D30" t="s">
        <v>87</v>
      </c>
      <c r="E30">
        <v>10223</v>
      </c>
      <c r="F30" s="19">
        <v>58.8</v>
      </c>
      <c r="G30" s="1" t="s">
        <v>141</v>
      </c>
      <c r="H30" s="22">
        <v>42297</v>
      </c>
      <c r="I30" s="7"/>
      <c r="J30" s="7"/>
      <c r="K30" s="7"/>
      <c r="N30" s="7"/>
    </row>
    <row r="31" spans="2:14" ht="15" x14ac:dyDescent="0.2">
      <c r="B31" s="5" t="s">
        <v>85</v>
      </c>
      <c r="C31" s="5" t="s">
        <v>86</v>
      </c>
      <c r="D31" t="s">
        <v>19</v>
      </c>
      <c r="E31">
        <v>10224</v>
      </c>
      <c r="F31" s="19">
        <v>58.8</v>
      </c>
      <c r="G31" s="1" t="s">
        <v>141</v>
      </c>
      <c r="H31" s="25"/>
      <c r="I31" s="7"/>
      <c r="J31" s="7"/>
      <c r="K31" s="7"/>
      <c r="N31" s="7"/>
    </row>
    <row r="32" spans="2:14" x14ac:dyDescent="0.2">
      <c r="B32" s="5" t="s">
        <v>85</v>
      </c>
      <c r="C32" s="5" t="s">
        <v>86</v>
      </c>
      <c r="D32" t="s">
        <v>97</v>
      </c>
      <c r="E32">
        <v>10225</v>
      </c>
      <c r="F32" s="19">
        <v>58.8</v>
      </c>
      <c r="G32" s="1" t="s">
        <v>141</v>
      </c>
      <c r="H32" s="21">
        <v>42237</v>
      </c>
      <c r="I32" s="7"/>
      <c r="J32" s="7"/>
      <c r="K32" s="7"/>
      <c r="N32" s="7"/>
    </row>
    <row r="33" spans="2:14" x14ac:dyDescent="0.2">
      <c r="B33" s="5">
        <v>42186</v>
      </c>
      <c r="C33" s="5">
        <v>42185</v>
      </c>
      <c r="D33" t="s">
        <v>134</v>
      </c>
      <c r="E33">
        <v>10212</v>
      </c>
      <c r="F33" s="19">
        <v>58.8</v>
      </c>
      <c r="G33" s="1" t="s">
        <v>137</v>
      </c>
      <c r="H33" s="21">
        <v>42228</v>
      </c>
      <c r="I33" s="7"/>
      <c r="J33" s="7"/>
      <c r="K33" s="7"/>
      <c r="N33" s="7"/>
    </row>
    <row r="34" spans="2:14" x14ac:dyDescent="0.2">
      <c r="B34" s="5"/>
      <c r="C34" s="5"/>
      <c r="G34" s="6"/>
      <c r="H34" s="20"/>
      <c r="I34" s="7"/>
      <c r="J34" s="7"/>
      <c r="K34" s="7"/>
      <c r="N34" s="7"/>
    </row>
    <row r="35" spans="2:14" ht="15" x14ac:dyDescent="0.2">
      <c r="B35" s="4">
        <v>40391</v>
      </c>
      <c r="C35" s="4">
        <v>40755</v>
      </c>
      <c r="D35" t="s">
        <v>8</v>
      </c>
      <c r="E35">
        <v>10226</v>
      </c>
      <c r="F35" s="19">
        <v>48</v>
      </c>
      <c r="G35" s="1" t="s">
        <v>141</v>
      </c>
      <c r="H35" s="25"/>
      <c r="I35" s="7"/>
      <c r="J35" s="7"/>
      <c r="K35" s="7"/>
      <c r="N35" s="7"/>
    </row>
    <row r="36" spans="2:14" x14ac:dyDescent="0.2">
      <c r="B36" s="4"/>
      <c r="C36" s="4"/>
      <c r="G36" s="1"/>
      <c r="H36" s="21"/>
      <c r="I36" s="7"/>
      <c r="J36" s="7"/>
      <c r="K36" s="7"/>
      <c r="N36" s="7"/>
    </row>
    <row r="37" spans="2:14" ht="15" x14ac:dyDescent="0.2">
      <c r="B37" s="4">
        <v>40422</v>
      </c>
      <c r="C37" s="4">
        <v>40786</v>
      </c>
      <c r="D37" t="s">
        <v>10</v>
      </c>
      <c r="E37">
        <v>10232</v>
      </c>
      <c r="F37" s="19">
        <v>48</v>
      </c>
      <c r="G37" s="3">
        <v>42299</v>
      </c>
      <c r="H37" s="25"/>
      <c r="I37" s="7"/>
      <c r="J37" s="7"/>
      <c r="K37" s="7"/>
      <c r="N37" s="7"/>
    </row>
    <row r="38" spans="2:14" x14ac:dyDescent="0.2">
      <c r="B38" s="4">
        <v>40422</v>
      </c>
      <c r="C38" s="4">
        <v>40786</v>
      </c>
      <c r="D38" t="s">
        <v>11</v>
      </c>
      <c r="E38">
        <v>10233</v>
      </c>
      <c r="F38" s="19">
        <v>48</v>
      </c>
      <c r="G38" s="3">
        <v>42299</v>
      </c>
      <c r="H38" s="17">
        <v>42317</v>
      </c>
      <c r="I38" s="7"/>
      <c r="J38" s="7"/>
      <c r="K38" s="7"/>
      <c r="N38" s="18"/>
    </row>
    <row r="39" spans="2:14" x14ac:dyDescent="0.2">
      <c r="B39" s="4">
        <v>40787</v>
      </c>
      <c r="C39" s="4">
        <v>40786</v>
      </c>
      <c r="D39" t="s">
        <v>15</v>
      </c>
      <c r="E39">
        <v>10234</v>
      </c>
      <c r="F39" s="19">
        <v>48</v>
      </c>
      <c r="G39" s="3">
        <v>42299</v>
      </c>
      <c r="H39" s="17">
        <v>42307</v>
      </c>
      <c r="I39" s="7"/>
      <c r="J39" s="7"/>
      <c r="K39" s="7"/>
      <c r="N39" s="18"/>
    </row>
    <row r="40" spans="2:14" ht="15" x14ac:dyDescent="0.2">
      <c r="B40" s="5" t="s">
        <v>100</v>
      </c>
      <c r="C40" s="4">
        <v>40786</v>
      </c>
      <c r="D40" t="s">
        <v>39</v>
      </c>
      <c r="E40">
        <v>10235</v>
      </c>
      <c r="F40" s="19">
        <v>58.8</v>
      </c>
      <c r="G40" s="3">
        <v>42299</v>
      </c>
      <c r="H40" s="25"/>
      <c r="I40" s="7"/>
      <c r="J40" s="7"/>
      <c r="K40" s="9"/>
      <c r="N40" s="7"/>
    </row>
    <row r="41" spans="2:14" x14ac:dyDescent="0.2">
      <c r="B41" s="5" t="s">
        <v>100</v>
      </c>
      <c r="C41" s="4">
        <v>40786</v>
      </c>
      <c r="D41" t="s">
        <v>51</v>
      </c>
      <c r="F41" s="19">
        <v>58.8</v>
      </c>
      <c r="G41" s="1"/>
      <c r="H41" s="21"/>
      <c r="I41" s="7"/>
      <c r="J41" s="7"/>
      <c r="K41" s="7"/>
      <c r="N41" s="7"/>
    </row>
    <row r="42" spans="2:14" x14ac:dyDescent="0.2">
      <c r="B42" s="4"/>
      <c r="C42" s="4"/>
      <c r="G42" s="1"/>
      <c r="H42" s="21"/>
      <c r="I42" s="7"/>
      <c r="J42" s="7"/>
      <c r="K42" s="7"/>
      <c r="N42" s="7"/>
    </row>
    <row r="43" spans="2:14" x14ac:dyDescent="0.2">
      <c r="B43" s="4">
        <v>41183</v>
      </c>
      <c r="C43" s="5" t="s">
        <v>31</v>
      </c>
      <c r="D43" t="s">
        <v>26</v>
      </c>
      <c r="F43" s="19">
        <v>58.8</v>
      </c>
      <c r="G43" s="1"/>
      <c r="H43" s="20">
        <v>42307</v>
      </c>
      <c r="I43" s="7"/>
      <c r="J43" s="7"/>
      <c r="K43" s="7"/>
      <c r="L43" s="7"/>
      <c r="M43" s="7"/>
      <c r="N43" s="7"/>
    </row>
    <row r="44" spans="2:14" x14ac:dyDescent="0.2">
      <c r="B44" s="5"/>
      <c r="C44" s="5"/>
      <c r="G44" s="3"/>
      <c r="H44" s="21"/>
      <c r="I44" s="7"/>
      <c r="J44" s="7"/>
      <c r="K44" s="9"/>
      <c r="N44" s="7"/>
    </row>
    <row r="45" spans="2:14" ht="15" x14ac:dyDescent="0.2">
      <c r="B45" s="4">
        <v>40848</v>
      </c>
      <c r="C45" s="4">
        <v>40847</v>
      </c>
      <c r="D45" t="s">
        <v>18</v>
      </c>
      <c r="F45" s="19">
        <v>58.8</v>
      </c>
      <c r="G45" s="3">
        <v>42318</v>
      </c>
      <c r="H45" s="25"/>
      <c r="J45" s="7"/>
      <c r="K45" s="7"/>
      <c r="L45" s="7"/>
      <c r="M45" s="7"/>
      <c r="N45" s="7"/>
    </row>
    <row r="46" spans="2:14" ht="15" x14ac:dyDescent="0.2">
      <c r="B46" s="5" t="s">
        <v>105</v>
      </c>
      <c r="C46" s="5" t="s">
        <v>106</v>
      </c>
      <c r="D46" t="s">
        <v>107</v>
      </c>
      <c r="F46" s="19">
        <v>58.8</v>
      </c>
      <c r="G46" s="3">
        <v>42318</v>
      </c>
      <c r="H46" s="25"/>
      <c r="I46" s="7"/>
      <c r="J46" s="7"/>
      <c r="K46" s="7"/>
      <c r="M46" s="7"/>
      <c r="N46" s="7"/>
    </row>
    <row r="47" spans="2:14" ht="15" x14ac:dyDescent="0.2">
      <c r="B47" s="4">
        <v>41944</v>
      </c>
      <c r="C47" s="4">
        <v>41943</v>
      </c>
      <c r="D47" t="s">
        <v>110</v>
      </c>
      <c r="F47" s="19">
        <v>70.8</v>
      </c>
      <c r="G47" s="3">
        <v>42318</v>
      </c>
      <c r="H47" s="25"/>
      <c r="I47" s="7"/>
      <c r="J47" s="7"/>
      <c r="K47" s="7"/>
      <c r="M47" s="7"/>
      <c r="N47" s="7"/>
    </row>
    <row r="48" spans="2:14" ht="15" x14ac:dyDescent="0.2">
      <c r="B48" s="5">
        <v>41944</v>
      </c>
      <c r="C48" s="4">
        <v>41943</v>
      </c>
      <c r="D48" t="s">
        <v>28</v>
      </c>
      <c r="F48" s="19">
        <v>58.8</v>
      </c>
      <c r="G48" s="3">
        <v>42318</v>
      </c>
      <c r="H48" s="25"/>
      <c r="I48" s="7"/>
      <c r="J48" s="7"/>
      <c r="K48" s="7"/>
      <c r="M48" s="7"/>
      <c r="N48" s="7"/>
    </row>
    <row r="49" spans="2:14" ht="15" x14ac:dyDescent="0.2">
      <c r="B49" s="4">
        <v>41944</v>
      </c>
      <c r="C49" s="4">
        <v>41943</v>
      </c>
      <c r="D49" t="s">
        <v>98</v>
      </c>
      <c r="F49" s="19">
        <v>58.8</v>
      </c>
      <c r="G49" s="3">
        <v>42318</v>
      </c>
      <c r="H49" s="25"/>
      <c r="I49" s="7"/>
      <c r="J49" s="7"/>
      <c r="K49" s="7"/>
      <c r="M49" s="7"/>
      <c r="N49" s="7"/>
    </row>
    <row r="50" spans="2:14" ht="15" x14ac:dyDescent="0.2">
      <c r="B50" s="4">
        <v>41944</v>
      </c>
      <c r="C50" s="4">
        <v>41943</v>
      </c>
      <c r="D50" t="s">
        <v>111</v>
      </c>
      <c r="F50" s="19">
        <v>58.8</v>
      </c>
      <c r="G50" s="3">
        <v>42318</v>
      </c>
      <c r="H50" s="25"/>
      <c r="I50" s="7"/>
      <c r="J50" s="7"/>
      <c r="K50" s="7"/>
      <c r="M50" s="7"/>
      <c r="N50" s="7"/>
    </row>
    <row r="51" spans="2:14" ht="15" x14ac:dyDescent="0.2">
      <c r="B51" s="4">
        <v>42309</v>
      </c>
      <c r="C51" s="4">
        <v>42308</v>
      </c>
      <c r="D51" t="s">
        <v>143</v>
      </c>
      <c r="F51" s="19">
        <v>58.8</v>
      </c>
      <c r="G51" s="3">
        <v>42318</v>
      </c>
      <c r="H51" s="25"/>
    </row>
    <row r="53" spans="2:14" x14ac:dyDescent="0.2">
      <c r="B53" s="5">
        <v>42339</v>
      </c>
      <c r="C53" s="4">
        <v>42338</v>
      </c>
      <c r="D53" t="s">
        <v>49</v>
      </c>
      <c r="F53" s="19">
        <v>58.8</v>
      </c>
      <c r="G53" s="1"/>
      <c r="H53" s="21"/>
      <c r="I53" s="7"/>
      <c r="J53" s="7"/>
      <c r="K53" s="7"/>
      <c r="N53" s="7"/>
    </row>
    <row r="54" spans="2:14" x14ac:dyDescent="0.2">
      <c r="B54" s="5">
        <v>42339</v>
      </c>
      <c r="C54" s="4">
        <v>42338</v>
      </c>
      <c r="D54" t="s">
        <v>102</v>
      </c>
      <c r="F54" s="19">
        <v>58.8</v>
      </c>
      <c r="G54" s="3"/>
      <c r="H54" s="21"/>
      <c r="I54" s="7"/>
      <c r="J54" s="7"/>
      <c r="K54" s="9"/>
      <c r="N54" s="7"/>
    </row>
    <row r="58" spans="2:14" x14ac:dyDescent="0.2">
      <c r="E58" t="s">
        <v>135</v>
      </c>
      <c r="F58" s="19">
        <f>SUM(F4:F57)</f>
        <v>2245.1999999999998</v>
      </c>
    </row>
    <row r="59" spans="2:14" x14ac:dyDescent="0.2">
      <c r="E59" t="s">
        <v>136</v>
      </c>
      <c r="F59" s="19">
        <f>F58/12</f>
        <v>187.1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54"/>
  <sheetViews>
    <sheetView topLeftCell="A10" zoomScaleNormal="100" workbookViewId="0">
      <selection activeCell="I48" sqref="I48"/>
    </sheetView>
  </sheetViews>
  <sheetFormatPr baseColWidth="10" defaultRowHeight="12.75" x14ac:dyDescent="0.2"/>
  <cols>
    <col min="4" max="4" width="22.42578125" bestFit="1" customWidth="1"/>
    <col min="5" max="5" width="27.28515625" bestFit="1" customWidth="1"/>
    <col min="6" max="6" width="22.42578125" style="2" customWidth="1"/>
    <col min="7" max="7" width="11.42578125" style="19"/>
    <col min="9" max="9" width="11.42578125" style="29"/>
    <col min="10" max="10" width="10.140625" style="19" bestFit="1" customWidth="1"/>
    <col min="11" max="11" width="10.140625" style="19" customWidth="1"/>
    <col min="12" max="13" width="11.42578125" style="19"/>
  </cols>
  <sheetData>
    <row r="2" spans="2:16" x14ac:dyDescent="0.2">
      <c r="F2" s="2" t="s">
        <v>147</v>
      </c>
      <c r="H2" t="s">
        <v>125</v>
      </c>
      <c r="I2" s="1" t="s">
        <v>126</v>
      </c>
      <c r="J2" s="19" t="s">
        <v>164</v>
      </c>
      <c r="K2" s="19" t="s">
        <v>158</v>
      </c>
      <c r="L2" s="19" t="s">
        <v>159</v>
      </c>
    </row>
    <row r="4" spans="2:16" x14ac:dyDescent="0.2">
      <c r="B4" s="4">
        <v>41640</v>
      </c>
      <c r="C4" s="4">
        <v>42004</v>
      </c>
      <c r="D4" t="s">
        <v>112</v>
      </c>
      <c r="E4" s="26" t="s">
        <v>149</v>
      </c>
      <c r="F4" s="2">
        <v>10255</v>
      </c>
      <c r="G4" s="19">
        <v>57.6</v>
      </c>
      <c r="H4" s="6">
        <v>42435</v>
      </c>
      <c r="I4" s="30">
        <v>42445</v>
      </c>
      <c r="P4" s="7"/>
    </row>
    <row r="5" spans="2:16" x14ac:dyDescent="0.2">
      <c r="B5" s="4">
        <v>41640</v>
      </c>
      <c r="C5" s="4">
        <v>42004</v>
      </c>
      <c r="D5" t="s">
        <v>113</v>
      </c>
      <c r="E5" t="s">
        <v>150</v>
      </c>
      <c r="F5" s="2">
        <v>10254</v>
      </c>
      <c r="G5" s="19">
        <v>57.6</v>
      </c>
      <c r="H5" s="6">
        <v>42435</v>
      </c>
      <c r="I5" s="30">
        <v>42444</v>
      </c>
      <c r="P5" s="7"/>
    </row>
    <row r="6" spans="2:16" x14ac:dyDescent="0.2">
      <c r="B6" s="4">
        <v>40179</v>
      </c>
      <c r="C6" s="4">
        <v>40908</v>
      </c>
      <c r="D6" t="s">
        <v>3</v>
      </c>
      <c r="E6" s="26" t="s">
        <v>146</v>
      </c>
      <c r="F6" s="2">
        <v>10251</v>
      </c>
      <c r="G6" s="19">
        <v>57.6</v>
      </c>
      <c r="H6" s="6">
        <v>42435</v>
      </c>
      <c r="I6" s="32">
        <v>42444</v>
      </c>
      <c r="P6" s="7"/>
    </row>
    <row r="7" spans="2:16" x14ac:dyDescent="0.2">
      <c r="B7" s="4">
        <v>40179</v>
      </c>
      <c r="C7" s="4">
        <v>40543</v>
      </c>
      <c r="D7" t="s">
        <v>4</v>
      </c>
      <c r="E7" s="26" t="s">
        <v>148</v>
      </c>
      <c r="F7" s="2">
        <v>10252</v>
      </c>
      <c r="G7" s="19">
        <v>57.6</v>
      </c>
      <c r="H7" s="6">
        <v>42435</v>
      </c>
      <c r="I7" s="30"/>
      <c r="P7" s="7"/>
    </row>
    <row r="8" spans="2:16" x14ac:dyDescent="0.2">
      <c r="B8" s="4">
        <v>40179</v>
      </c>
      <c r="C8" s="4">
        <v>40908</v>
      </c>
      <c r="D8" t="s">
        <v>127</v>
      </c>
      <c r="E8" t="s">
        <v>127</v>
      </c>
      <c r="F8" s="2">
        <v>10256</v>
      </c>
      <c r="G8" s="19">
        <v>57.6</v>
      </c>
      <c r="H8" s="6">
        <v>42435</v>
      </c>
      <c r="I8" s="30">
        <v>42444</v>
      </c>
      <c r="P8" s="7"/>
    </row>
    <row r="9" spans="2:16" x14ac:dyDescent="0.2">
      <c r="B9" s="4">
        <v>40179</v>
      </c>
      <c r="C9" s="4">
        <v>40908</v>
      </c>
      <c r="D9" t="s">
        <v>6</v>
      </c>
      <c r="E9" s="26" t="s">
        <v>151</v>
      </c>
      <c r="F9" s="2">
        <v>10257</v>
      </c>
      <c r="G9" s="19">
        <v>57.6</v>
      </c>
      <c r="H9" s="6">
        <v>42435</v>
      </c>
      <c r="I9" s="30">
        <v>42438</v>
      </c>
      <c r="P9" s="7"/>
    </row>
    <row r="10" spans="2:16" x14ac:dyDescent="0.2">
      <c r="B10" s="4">
        <v>40179</v>
      </c>
      <c r="C10" s="4">
        <v>41274</v>
      </c>
      <c r="D10" t="s">
        <v>24</v>
      </c>
      <c r="E10" s="26" t="s">
        <v>152</v>
      </c>
      <c r="F10" s="2">
        <v>10258</v>
      </c>
      <c r="G10" s="19">
        <v>57.6</v>
      </c>
      <c r="H10" s="6">
        <v>42435</v>
      </c>
      <c r="I10" s="30">
        <v>42472</v>
      </c>
      <c r="P10" s="7"/>
    </row>
    <row r="11" spans="2:16" x14ac:dyDescent="0.2">
      <c r="B11" s="4">
        <v>40179</v>
      </c>
      <c r="C11" s="4">
        <v>41639</v>
      </c>
      <c r="D11" t="s">
        <v>29</v>
      </c>
      <c r="E11" s="26" t="s">
        <v>153</v>
      </c>
      <c r="F11" s="2">
        <v>10259</v>
      </c>
      <c r="G11" s="19">
        <v>57.6</v>
      </c>
      <c r="H11" s="6">
        <v>42435</v>
      </c>
      <c r="I11" s="30">
        <v>42443</v>
      </c>
      <c r="P11" s="7"/>
    </row>
    <row r="12" spans="2:16" x14ac:dyDescent="0.2">
      <c r="B12" s="5" t="s">
        <v>58</v>
      </c>
      <c r="C12" s="5" t="s">
        <v>59</v>
      </c>
      <c r="D12" t="s">
        <v>50</v>
      </c>
      <c r="E12" s="26" t="s">
        <v>154</v>
      </c>
      <c r="F12" s="2">
        <v>10260</v>
      </c>
      <c r="G12" s="19">
        <v>57.6</v>
      </c>
      <c r="H12" s="6">
        <v>42435</v>
      </c>
      <c r="I12" s="30">
        <v>42437</v>
      </c>
      <c r="P12" s="7"/>
    </row>
    <row r="13" spans="2:16" x14ac:dyDescent="0.2">
      <c r="B13" s="5" t="s">
        <v>58</v>
      </c>
      <c r="C13" s="5" t="s">
        <v>59</v>
      </c>
      <c r="D13" t="s">
        <v>14</v>
      </c>
      <c r="E13" s="26" t="s">
        <v>155</v>
      </c>
      <c r="F13" s="2">
        <v>10262</v>
      </c>
      <c r="G13" s="19">
        <v>57.6</v>
      </c>
      <c r="H13" s="6">
        <v>42435</v>
      </c>
      <c r="I13" s="31">
        <v>42438</v>
      </c>
      <c r="P13" s="7"/>
    </row>
    <row r="14" spans="2:16" x14ac:dyDescent="0.2">
      <c r="B14" s="5">
        <v>42370</v>
      </c>
      <c r="C14" s="5" t="s">
        <v>59</v>
      </c>
      <c r="D14" t="s">
        <v>51</v>
      </c>
      <c r="E14" s="26" t="s">
        <v>156</v>
      </c>
      <c r="F14" s="2">
        <v>10268</v>
      </c>
      <c r="G14" s="19">
        <v>57.6</v>
      </c>
      <c r="H14" s="6">
        <v>42435</v>
      </c>
      <c r="I14" s="30">
        <v>42507</v>
      </c>
      <c r="P14" s="7"/>
    </row>
    <row r="15" spans="2:16" x14ac:dyDescent="0.2">
      <c r="B15" s="5">
        <v>42005</v>
      </c>
      <c r="C15" s="5" t="s">
        <v>59</v>
      </c>
      <c r="D15" t="s">
        <v>49</v>
      </c>
      <c r="E15" s="26" t="s">
        <v>157</v>
      </c>
      <c r="F15" s="2">
        <v>10266</v>
      </c>
      <c r="G15" s="19">
        <v>57.6</v>
      </c>
      <c r="H15" s="6">
        <v>42435</v>
      </c>
      <c r="I15" s="30">
        <v>42454</v>
      </c>
      <c r="P15" s="7"/>
    </row>
    <row r="16" spans="2:16" x14ac:dyDescent="0.2">
      <c r="B16" s="5">
        <v>42005</v>
      </c>
      <c r="C16" s="5">
        <v>42735</v>
      </c>
      <c r="D16" t="s">
        <v>144</v>
      </c>
      <c r="F16" s="2">
        <v>10294</v>
      </c>
      <c r="G16" s="19">
        <v>180</v>
      </c>
      <c r="H16" s="6"/>
      <c r="I16" s="30">
        <v>42447</v>
      </c>
      <c r="P16" s="7"/>
    </row>
    <row r="17" spans="2:16" x14ac:dyDescent="0.2">
      <c r="B17" s="5"/>
      <c r="C17" s="5"/>
      <c r="H17" s="6"/>
      <c r="I17" s="30"/>
      <c r="J17" s="19">
        <f>SUM(G4:G16)</f>
        <v>871.20000000000016</v>
      </c>
      <c r="K17" s="19">
        <f>J17/120*100</f>
        <v>726.00000000000011</v>
      </c>
      <c r="L17" s="19">
        <f>J17-K17</f>
        <v>145.20000000000005</v>
      </c>
      <c r="N17" s="19"/>
      <c r="P17" s="7"/>
    </row>
    <row r="18" spans="2:16" x14ac:dyDescent="0.2">
      <c r="B18" s="4">
        <v>40575</v>
      </c>
      <c r="C18" s="4">
        <v>40574</v>
      </c>
      <c r="D18" t="s">
        <v>12</v>
      </c>
      <c r="F18" s="2">
        <v>10261</v>
      </c>
      <c r="G18" s="19">
        <v>57.6</v>
      </c>
      <c r="H18" s="6">
        <v>42435</v>
      </c>
      <c r="I18" s="31">
        <v>42437</v>
      </c>
      <c r="J18" s="27"/>
      <c r="P18" s="7"/>
    </row>
    <row r="19" spans="2:16" x14ac:dyDescent="0.2">
      <c r="B19" s="4">
        <v>40575</v>
      </c>
      <c r="C19" s="4">
        <v>40574</v>
      </c>
      <c r="D19" t="s">
        <v>70</v>
      </c>
      <c r="F19" s="2">
        <v>10263</v>
      </c>
      <c r="G19" s="19">
        <v>54.8</v>
      </c>
      <c r="H19" s="6">
        <v>42435</v>
      </c>
      <c r="I19" s="31">
        <v>42452</v>
      </c>
      <c r="J19" s="27"/>
      <c r="P19" s="7"/>
    </row>
    <row r="20" spans="2:16" x14ac:dyDescent="0.2">
      <c r="B20" s="4"/>
      <c r="C20" s="4"/>
      <c r="H20" s="3"/>
      <c r="I20" s="30"/>
      <c r="J20" s="19">
        <f>SUM(G18:G19)</f>
        <v>112.4</v>
      </c>
      <c r="K20" s="19">
        <f>J20/120*100</f>
        <v>93.666666666666671</v>
      </c>
      <c r="L20" s="19">
        <f>J20-K20</f>
        <v>18.733333333333334</v>
      </c>
      <c r="P20" s="7"/>
    </row>
    <row r="21" spans="2:16" x14ac:dyDescent="0.2">
      <c r="B21" s="4">
        <v>40969</v>
      </c>
      <c r="C21" s="4">
        <v>40967</v>
      </c>
      <c r="D21" t="s">
        <v>25</v>
      </c>
      <c r="F21" s="2">
        <v>10265</v>
      </c>
      <c r="G21" s="19">
        <v>57.6</v>
      </c>
      <c r="H21" s="6">
        <v>42435</v>
      </c>
      <c r="I21" s="31">
        <v>42438</v>
      </c>
      <c r="P21" s="7"/>
    </row>
    <row r="22" spans="2:16" x14ac:dyDescent="0.2">
      <c r="B22" s="4">
        <v>40969</v>
      </c>
      <c r="C22" s="4">
        <v>40967</v>
      </c>
      <c r="D22" t="s">
        <v>68</v>
      </c>
      <c r="F22" s="2">
        <v>10264</v>
      </c>
      <c r="G22" s="19">
        <v>57.6</v>
      </c>
      <c r="H22" s="6">
        <v>42435</v>
      </c>
      <c r="I22" s="30">
        <v>42440</v>
      </c>
      <c r="P22" s="7"/>
    </row>
    <row r="23" spans="2:16" x14ac:dyDescent="0.2">
      <c r="B23" s="4"/>
      <c r="C23" s="4"/>
      <c r="H23" s="1"/>
      <c r="I23" s="30"/>
      <c r="J23" s="19">
        <f>SUM(G21:G22)</f>
        <v>115.2</v>
      </c>
      <c r="K23" s="19">
        <f>J23/120*100</f>
        <v>96.000000000000014</v>
      </c>
      <c r="L23" s="19">
        <f>J23-K23</f>
        <v>19.199999999999989</v>
      </c>
      <c r="P23" s="7"/>
    </row>
    <row r="24" spans="2:16" x14ac:dyDescent="0.2">
      <c r="B24" s="5" t="s">
        <v>72</v>
      </c>
      <c r="C24" s="10" t="s">
        <v>73</v>
      </c>
      <c r="D24" t="s">
        <v>74</v>
      </c>
      <c r="F24" s="2">
        <v>10270</v>
      </c>
      <c r="G24" s="19">
        <v>57.6</v>
      </c>
      <c r="H24" s="3">
        <v>42576</v>
      </c>
      <c r="I24" s="30"/>
      <c r="P24" s="7"/>
    </row>
    <row r="25" spans="2:16" x14ac:dyDescent="0.2">
      <c r="B25" s="4"/>
      <c r="C25" s="4"/>
      <c r="H25" s="1"/>
      <c r="I25" s="30"/>
      <c r="J25" s="19">
        <f>G24</f>
        <v>57.6</v>
      </c>
      <c r="K25" s="19">
        <f>J25/120*100</f>
        <v>48.000000000000007</v>
      </c>
      <c r="L25" s="19">
        <f>J25-K25</f>
        <v>9.5999999999999943</v>
      </c>
      <c r="P25" s="7"/>
    </row>
    <row r="26" spans="2:16" x14ac:dyDescent="0.2">
      <c r="B26" s="5" t="s">
        <v>81</v>
      </c>
      <c r="C26" s="4">
        <v>40694</v>
      </c>
      <c r="D26" t="s">
        <v>13</v>
      </c>
      <c r="F26" s="2">
        <v>10271</v>
      </c>
      <c r="G26" s="19">
        <v>57.6</v>
      </c>
      <c r="H26" s="3">
        <v>42576</v>
      </c>
      <c r="I26" s="30">
        <v>42584</v>
      </c>
      <c r="P26" s="7"/>
    </row>
    <row r="27" spans="2:16" x14ac:dyDescent="0.2">
      <c r="B27" s="5" t="s">
        <v>81</v>
      </c>
      <c r="C27" s="5" t="s">
        <v>83</v>
      </c>
      <c r="D27" t="s">
        <v>84</v>
      </c>
      <c r="F27" s="2">
        <v>10272</v>
      </c>
      <c r="G27" s="19">
        <v>57.6</v>
      </c>
      <c r="H27" s="3">
        <v>42576</v>
      </c>
      <c r="I27" s="30">
        <v>42584</v>
      </c>
      <c r="P27" s="7"/>
    </row>
    <row r="28" spans="2:16" x14ac:dyDescent="0.2">
      <c r="B28" s="5" t="s">
        <v>81</v>
      </c>
      <c r="C28" s="5" t="s">
        <v>83</v>
      </c>
      <c r="D28" t="s">
        <v>89</v>
      </c>
      <c r="F28" s="2">
        <v>10273</v>
      </c>
      <c r="G28" s="19">
        <v>57.6</v>
      </c>
      <c r="H28" s="3">
        <v>42576</v>
      </c>
      <c r="I28" s="30">
        <v>42583</v>
      </c>
      <c r="P28" s="7"/>
    </row>
    <row r="29" spans="2:16" x14ac:dyDescent="0.2">
      <c r="B29" s="5"/>
      <c r="C29" s="5"/>
      <c r="H29" s="1"/>
      <c r="I29" s="30"/>
      <c r="J29" s="19">
        <f>SUM(G26:G28)</f>
        <v>172.8</v>
      </c>
      <c r="K29" s="19">
        <f>J29/120*100</f>
        <v>144.00000000000003</v>
      </c>
      <c r="L29" s="19">
        <f>J29-K29</f>
        <v>28.799999999999983</v>
      </c>
      <c r="P29" s="7"/>
    </row>
    <row r="30" spans="2:16" x14ac:dyDescent="0.2">
      <c r="B30" s="5" t="s">
        <v>85</v>
      </c>
      <c r="C30" s="5" t="s">
        <v>86</v>
      </c>
      <c r="D30" t="s">
        <v>19</v>
      </c>
      <c r="F30" s="2">
        <v>10274</v>
      </c>
      <c r="G30" s="19">
        <v>57.6</v>
      </c>
      <c r="H30" s="3">
        <v>42576</v>
      </c>
      <c r="I30" s="30"/>
      <c r="P30" s="7"/>
    </row>
    <row r="31" spans="2:16" x14ac:dyDescent="0.2">
      <c r="B31" s="5" t="s">
        <v>85</v>
      </c>
      <c r="C31" s="5" t="s">
        <v>86</v>
      </c>
      <c r="D31" t="s">
        <v>97</v>
      </c>
      <c r="F31" s="2">
        <v>10275</v>
      </c>
      <c r="G31" s="19">
        <v>57.6</v>
      </c>
      <c r="H31" s="3">
        <v>42576</v>
      </c>
      <c r="I31" s="30">
        <v>42608</v>
      </c>
      <c r="P31" s="7"/>
    </row>
    <row r="32" spans="2:16" x14ac:dyDescent="0.2">
      <c r="B32" s="5">
        <v>42552</v>
      </c>
      <c r="C32" s="5">
        <v>42551</v>
      </c>
      <c r="D32" t="s">
        <v>160</v>
      </c>
      <c r="E32" s="26" t="s">
        <v>161</v>
      </c>
      <c r="F32" s="2">
        <v>10277</v>
      </c>
      <c r="G32" s="19">
        <v>57.6</v>
      </c>
      <c r="H32" s="3">
        <v>42576</v>
      </c>
      <c r="I32" s="30">
        <v>42591</v>
      </c>
      <c r="P32" s="7"/>
    </row>
    <row r="33" spans="2:16" x14ac:dyDescent="0.2">
      <c r="B33" s="5">
        <v>42552</v>
      </c>
      <c r="C33" s="5">
        <v>42551</v>
      </c>
      <c r="D33" t="s">
        <v>162</v>
      </c>
      <c r="E33" s="26" t="s">
        <v>163</v>
      </c>
      <c r="F33" s="2">
        <v>10278</v>
      </c>
      <c r="G33" s="19">
        <v>57.6</v>
      </c>
      <c r="H33" s="3">
        <v>42576</v>
      </c>
      <c r="I33" s="30"/>
      <c r="P33" s="7"/>
    </row>
    <row r="34" spans="2:16" x14ac:dyDescent="0.2">
      <c r="B34" s="4"/>
      <c r="C34" s="4"/>
      <c r="H34" s="1"/>
      <c r="I34" s="30"/>
      <c r="J34" s="19">
        <f>SUM(G30:G33)</f>
        <v>230.4</v>
      </c>
      <c r="K34" s="19">
        <f>J34/120*100</f>
        <v>192.00000000000003</v>
      </c>
      <c r="L34" s="19">
        <f>J34-K34</f>
        <v>38.399999999999977</v>
      </c>
      <c r="P34" s="7"/>
    </row>
    <row r="35" spans="2:16" x14ac:dyDescent="0.2">
      <c r="B35" s="4">
        <v>40422</v>
      </c>
      <c r="C35" s="4">
        <v>40786</v>
      </c>
      <c r="D35" t="s">
        <v>11</v>
      </c>
      <c r="F35" s="2">
        <v>10281</v>
      </c>
      <c r="G35" s="19">
        <v>57.6</v>
      </c>
      <c r="H35" s="3">
        <v>42663</v>
      </c>
      <c r="I35" s="30">
        <v>42664</v>
      </c>
      <c r="P35" s="18"/>
    </row>
    <row r="36" spans="2:16" x14ac:dyDescent="0.2">
      <c r="B36" s="5" t="s">
        <v>100</v>
      </c>
      <c r="C36" s="4">
        <v>40786</v>
      </c>
      <c r="D36" t="s">
        <v>39</v>
      </c>
      <c r="F36" s="2">
        <v>10282</v>
      </c>
      <c r="G36" s="19">
        <v>57.6</v>
      </c>
      <c r="H36" s="3">
        <v>42663</v>
      </c>
      <c r="I36" s="30">
        <v>42678</v>
      </c>
      <c r="M36" s="28"/>
      <c r="P36" s="7"/>
    </row>
    <row r="37" spans="2:16" x14ac:dyDescent="0.2">
      <c r="B37" s="5" t="s">
        <v>100</v>
      </c>
      <c r="C37" s="4">
        <v>40786</v>
      </c>
      <c r="D37" t="s">
        <v>51</v>
      </c>
      <c r="F37" s="2">
        <v>10283</v>
      </c>
      <c r="G37" s="19">
        <v>57.6</v>
      </c>
      <c r="H37" s="3">
        <v>42663</v>
      </c>
      <c r="I37" s="20" t="s">
        <v>165</v>
      </c>
      <c r="P37" s="7"/>
    </row>
    <row r="38" spans="2:16" x14ac:dyDescent="0.2">
      <c r="B38" s="5" t="s">
        <v>100</v>
      </c>
      <c r="C38" s="4">
        <v>40786</v>
      </c>
      <c r="D38" t="s">
        <v>49</v>
      </c>
      <c r="F38" s="2">
        <v>10284</v>
      </c>
      <c r="G38" s="19">
        <v>57.6</v>
      </c>
      <c r="H38" s="3">
        <v>42663</v>
      </c>
      <c r="I38" s="30">
        <v>42678</v>
      </c>
      <c r="P38" s="7"/>
    </row>
    <row r="39" spans="2:16" x14ac:dyDescent="0.2">
      <c r="B39" s="5" t="s">
        <v>100</v>
      </c>
      <c r="C39" s="4">
        <v>40786</v>
      </c>
      <c r="D39" t="s">
        <v>102</v>
      </c>
      <c r="F39" s="2">
        <v>10285</v>
      </c>
      <c r="G39" s="19">
        <v>57.6</v>
      </c>
      <c r="H39" s="3">
        <v>42663</v>
      </c>
      <c r="I39" s="30">
        <v>42664</v>
      </c>
      <c r="M39" s="28"/>
      <c r="P39" s="7"/>
    </row>
    <row r="40" spans="2:16" x14ac:dyDescent="0.2">
      <c r="B40" s="4"/>
      <c r="C40" s="4"/>
      <c r="H40" s="1"/>
      <c r="I40" s="30"/>
      <c r="J40" s="19">
        <f>SUM(G35:G39)</f>
        <v>288</v>
      </c>
      <c r="K40" s="19">
        <f>J40/120*100</f>
        <v>240</v>
      </c>
      <c r="L40" s="19">
        <f>J40-K40</f>
        <v>48</v>
      </c>
      <c r="P40" s="7"/>
    </row>
    <row r="41" spans="2:16" x14ac:dyDescent="0.2">
      <c r="B41" s="4">
        <v>41183</v>
      </c>
      <c r="C41" s="5" t="s">
        <v>31</v>
      </c>
      <c r="D41" t="s">
        <v>26</v>
      </c>
      <c r="F41" s="2">
        <v>10286</v>
      </c>
      <c r="G41" s="19">
        <v>57.6</v>
      </c>
      <c r="H41" s="3">
        <v>42663</v>
      </c>
      <c r="I41" s="30">
        <v>42664</v>
      </c>
      <c r="N41" s="7"/>
      <c r="O41" s="7"/>
      <c r="P41" s="7"/>
    </row>
    <row r="42" spans="2:16" x14ac:dyDescent="0.2">
      <c r="B42" s="5"/>
      <c r="C42" s="5"/>
      <c r="H42" s="3"/>
      <c r="I42" s="30"/>
      <c r="J42" s="19">
        <f>SUM(G41)</f>
        <v>57.6</v>
      </c>
      <c r="K42" s="19">
        <f>J42/120*100</f>
        <v>48.000000000000007</v>
      </c>
      <c r="L42" s="19">
        <f>J42-K42</f>
        <v>9.5999999999999943</v>
      </c>
      <c r="M42" s="28"/>
      <c r="P42" s="7"/>
    </row>
    <row r="43" spans="2:16" x14ac:dyDescent="0.2">
      <c r="B43" s="4">
        <v>40848</v>
      </c>
      <c r="C43" s="4">
        <v>40847</v>
      </c>
      <c r="D43" t="s">
        <v>18</v>
      </c>
      <c r="F43" s="2">
        <v>10288</v>
      </c>
      <c r="G43" s="19">
        <v>57.6</v>
      </c>
      <c r="H43" s="3">
        <v>42703</v>
      </c>
      <c r="I43" s="30"/>
      <c r="N43" s="7"/>
      <c r="O43" s="7"/>
      <c r="P43" s="7"/>
    </row>
    <row r="44" spans="2:16" x14ac:dyDescent="0.2">
      <c r="B44" s="5" t="s">
        <v>105</v>
      </c>
      <c r="C44" s="5" t="s">
        <v>106</v>
      </c>
      <c r="D44" t="s">
        <v>107</v>
      </c>
      <c r="F44" s="2">
        <v>10289</v>
      </c>
      <c r="G44" s="19">
        <v>57.6</v>
      </c>
      <c r="I44" s="1" t="s">
        <v>165</v>
      </c>
      <c r="O44" s="7"/>
      <c r="P44" s="7"/>
    </row>
    <row r="45" spans="2:16" x14ac:dyDescent="0.2">
      <c r="B45" s="4">
        <v>41944</v>
      </c>
      <c r="C45" s="4">
        <v>41943</v>
      </c>
      <c r="D45" t="s">
        <v>110</v>
      </c>
      <c r="F45" s="2">
        <v>10290</v>
      </c>
      <c r="G45" s="19">
        <v>57.6</v>
      </c>
      <c r="H45" s="3">
        <v>42703</v>
      </c>
      <c r="I45" s="30"/>
      <c r="O45" s="7"/>
      <c r="P45" s="7"/>
    </row>
    <row r="46" spans="2:16" x14ac:dyDescent="0.2">
      <c r="B46" s="5">
        <v>41944</v>
      </c>
      <c r="C46" s="4">
        <v>41943</v>
      </c>
      <c r="D46" t="s">
        <v>28</v>
      </c>
      <c r="F46" s="2">
        <v>10291</v>
      </c>
      <c r="G46" s="19">
        <v>57.6</v>
      </c>
      <c r="H46" s="3">
        <v>42703</v>
      </c>
      <c r="I46" s="30"/>
      <c r="O46" s="7"/>
      <c r="P46" s="7"/>
    </row>
    <row r="47" spans="2:16" x14ac:dyDescent="0.2">
      <c r="B47" s="4">
        <v>41944</v>
      </c>
      <c r="C47" s="4">
        <v>41943</v>
      </c>
      <c r="D47" t="s">
        <v>98</v>
      </c>
      <c r="F47" s="2">
        <v>10292</v>
      </c>
      <c r="G47" s="19">
        <v>57.6</v>
      </c>
      <c r="H47" s="3">
        <v>42703</v>
      </c>
      <c r="I47" s="30"/>
      <c r="O47" s="7"/>
      <c r="P47" s="7"/>
    </row>
    <row r="48" spans="2:16" x14ac:dyDescent="0.2">
      <c r="B48" s="4">
        <v>41944</v>
      </c>
      <c r="C48" s="4">
        <v>41943</v>
      </c>
      <c r="D48" t="s">
        <v>143</v>
      </c>
      <c r="F48" s="2">
        <v>10293</v>
      </c>
      <c r="G48" s="19">
        <v>57.6</v>
      </c>
      <c r="H48" s="3">
        <v>42703</v>
      </c>
      <c r="I48" s="30"/>
      <c r="O48" s="7"/>
      <c r="P48" s="7"/>
    </row>
    <row r="49" spans="7:13" customFormat="1" x14ac:dyDescent="0.2">
      <c r="G49" s="19"/>
      <c r="I49" s="29"/>
      <c r="J49" s="19">
        <f>SUM(G43:G48)</f>
        <v>345.6</v>
      </c>
      <c r="K49" s="19">
        <f>J49/120*100</f>
        <v>288.00000000000006</v>
      </c>
      <c r="L49" s="19">
        <f>J49-K49</f>
        <v>57.599999999999966</v>
      </c>
      <c r="M49" s="19"/>
    </row>
    <row r="53" spans="7:13" customFormat="1" x14ac:dyDescent="0.2">
      <c r="G53" s="19">
        <f>SUM(G4:G52)</f>
        <v>2250.7999999999984</v>
      </c>
      <c r="I53" s="29"/>
      <c r="J53" s="19">
        <f>SUM(J3:J52)</f>
        <v>2250.8000000000002</v>
      </c>
      <c r="K53" s="19">
        <f>SUM(K3:K52)</f>
        <v>1875.6666666666667</v>
      </c>
      <c r="L53" s="19">
        <f>SUM(L3:L52)</f>
        <v>375.13333333333327</v>
      </c>
      <c r="M53" s="19">
        <f>SUM(K53:L53)</f>
        <v>2250.8000000000002</v>
      </c>
    </row>
    <row r="54" spans="7:13" customFormat="1" x14ac:dyDescent="0.2">
      <c r="G54" s="19">
        <f>G53/12</f>
        <v>187.56666666666652</v>
      </c>
      <c r="I54" s="29"/>
      <c r="J54" s="19">
        <f>J53/12</f>
        <v>187.56666666666669</v>
      </c>
      <c r="K54" s="19">
        <f>K53/12</f>
        <v>156.30555555555557</v>
      </c>
      <c r="L54" s="19">
        <f>L53/12</f>
        <v>31.261111111111106</v>
      </c>
      <c r="M54" s="19">
        <f>M53/12</f>
        <v>187.56666666666669</v>
      </c>
    </row>
  </sheetData>
  <hyperlinks>
    <hyperlink ref="E6" r:id="rId1" xr:uid="{00000000-0004-0000-0200-000000000000}"/>
    <hyperlink ref="E7" r:id="rId2" xr:uid="{00000000-0004-0000-0200-000001000000}"/>
    <hyperlink ref="E4" r:id="rId3" xr:uid="{00000000-0004-0000-0200-000002000000}"/>
    <hyperlink ref="E9" r:id="rId4" xr:uid="{00000000-0004-0000-0200-000003000000}"/>
    <hyperlink ref="E10" r:id="rId5" xr:uid="{00000000-0004-0000-0200-000004000000}"/>
    <hyperlink ref="E11" r:id="rId6" xr:uid="{00000000-0004-0000-0200-000005000000}"/>
    <hyperlink ref="E12" r:id="rId7" xr:uid="{00000000-0004-0000-0200-000006000000}"/>
    <hyperlink ref="E13" r:id="rId8" xr:uid="{00000000-0004-0000-0200-000007000000}"/>
    <hyperlink ref="E14" r:id="rId9" xr:uid="{00000000-0004-0000-0200-000008000000}"/>
    <hyperlink ref="E15" r:id="rId10" xr:uid="{00000000-0004-0000-0200-000009000000}"/>
    <hyperlink ref="E32" r:id="rId11" xr:uid="{00000000-0004-0000-0200-00000A000000}"/>
    <hyperlink ref="E33" r:id="rId12" display="mailto:office@brunnwind.at" xr:uid="{00000000-0004-0000-0200-00000B000000}"/>
  </hyperlink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3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52"/>
  <sheetViews>
    <sheetView workbookViewId="0">
      <selection activeCell="J44" sqref="J44"/>
    </sheetView>
  </sheetViews>
  <sheetFormatPr baseColWidth="10" defaultRowHeight="12.75" x14ac:dyDescent="0.2"/>
  <sheetData>
    <row r="1" spans="2:16" x14ac:dyDescent="0.2">
      <c r="F1" s="2"/>
      <c r="G1" s="19"/>
      <c r="I1" s="29"/>
      <c r="J1" s="19"/>
      <c r="K1" s="19"/>
      <c r="L1" s="19"/>
      <c r="M1" s="19"/>
    </row>
    <row r="2" spans="2:16" x14ac:dyDescent="0.2">
      <c r="F2" s="2" t="s">
        <v>147</v>
      </c>
      <c r="G2" s="19"/>
      <c r="H2" t="s">
        <v>125</v>
      </c>
      <c r="I2" s="1" t="s">
        <v>126</v>
      </c>
      <c r="J2" s="19" t="s">
        <v>164</v>
      </c>
      <c r="K2" s="19" t="s">
        <v>158</v>
      </c>
      <c r="L2" s="19" t="s">
        <v>159</v>
      </c>
      <c r="M2" s="19"/>
    </row>
    <row r="3" spans="2:16" x14ac:dyDescent="0.2">
      <c r="F3" s="2"/>
      <c r="G3" s="19"/>
      <c r="I3" s="29"/>
      <c r="J3" s="19"/>
      <c r="K3" s="19"/>
      <c r="L3" s="19"/>
      <c r="M3" s="19"/>
    </row>
    <row r="4" spans="2:16" x14ac:dyDescent="0.2">
      <c r="B4" s="4">
        <v>41640</v>
      </c>
      <c r="C4" s="4">
        <v>42004</v>
      </c>
      <c r="D4" t="s">
        <v>112</v>
      </c>
      <c r="E4" s="26" t="s">
        <v>149</v>
      </c>
      <c r="F4" s="2">
        <v>10301</v>
      </c>
      <c r="G4" s="19">
        <v>57.6</v>
      </c>
      <c r="H4" s="6">
        <v>42773</v>
      </c>
      <c r="I4" s="30">
        <v>42776</v>
      </c>
      <c r="J4" s="19"/>
      <c r="K4" s="19"/>
      <c r="L4" s="19"/>
      <c r="M4" s="19"/>
      <c r="P4" s="7"/>
    </row>
    <row r="5" spans="2:16" x14ac:dyDescent="0.2">
      <c r="B5" s="4">
        <v>41640</v>
      </c>
      <c r="C5" s="4">
        <v>42004</v>
      </c>
      <c r="D5" t="s">
        <v>113</v>
      </c>
      <c r="E5" t="s">
        <v>150</v>
      </c>
      <c r="F5" s="2">
        <v>10300</v>
      </c>
      <c r="G5" s="19">
        <v>57.6</v>
      </c>
      <c r="H5" s="6">
        <v>42773</v>
      </c>
      <c r="I5" s="30">
        <v>42776</v>
      </c>
      <c r="J5" s="19"/>
      <c r="K5" s="19"/>
      <c r="L5" s="19"/>
      <c r="M5" s="19"/>
      <c r="P5" s="7"/>
    </row>
    <row r="6" spans="2:16" x14ac:dyDescent="0.2">
      <c r="B6" s="4">
        <v>40179</v>
      </c>
      <c r="C6" s="4">
        <v>40908</v>
      </c>
      <c r="D6" t="s">
        <v>3</v>
      </c>
      <c r="E6" s="26" t="s">
        <v>146</v>
      </c>
      <c r="F6" s="2">
        <v>10302</v>
      </c>
      <c r="G6" s="19">
        <v>57.6</v>
      </c>
      <c r="H6" s="6"/>
      <c r="I6" s="32">
        <v>42786</v>
      </c>
      <c r="J6" s="19"/>
      <c r="K6" s="19"/>
      <c r="L6" s="19"/>
      <c r="M6" s="19"/>
      <c r="P6" s="7"/>
    </row>
    <row r="7" spans="2:16" x14ac:dyDescent="0.2">
      <c r="B7" s="4">
        <v>40179</v>
      </c>
      <c r="C7" s="4">
        <v>40543</v>
      </c>
      <c r="D7" t="s">
        <v>4</v>
      </c>
      <c r="E7" s="26" t="s">
        <v>148</v>
      </c>
      <c r="F7" s="2">
        <v>10303</v>
      </c>
      <c r="G7" s="19">
        <v>57.6</v>
      </c>
      <c r="H7" s="6"/>
      <c r="I7" s="30">
        <v>42795</v>
      </c>
      <c r="J7" s="19"/>
      <c r="K7" s="19"/>
      <c r="L7" s="19"/>
      <c r="M7" s="19"/>
      <c r="P7" s="7"/>
    </row>
    <row r="8" spans="2:16" x14ac:dyDescent="0.2">
      <c r="B8" s="4">
        <v>40179</v>
      </c>
      <c r="C8" s="4">
        <v>40908</v>
      </c>
      <c r="D8" t="s">
        <v>127</v>
      </c>
      <c r="E8" t="s">
        <v>127</v>
      </c>
      <c r="F8" s="2">
        <v>10304</v>
      </c>
      <c r="G8" s="19">
        <v>57.6</v>
      </c>
      <c r="H8" s="6"/>
      <c r="I8" s="30">
        <v>42788</v>
      </c>
      <c r="J8" s="19"/>
      <c r="K8" s="19"/>
      <c r="L8" s="19"/>
      <c r="M8" s="19"/>
      <c r="P8" s="7"/>
    </row>
    <row r="9" spans="2:16" x14ac:dyDescent="0.2">
      <c r="B9" s="4">
        <v>40179</v>
      </c>
      <c r="C9" s="4">
        <v>40908</v>
      </c>
      <c r="D9" t="s">
        <v>6</v>
      </c>
      <c r="E9" s="26" t="s">
        <v>151</v>
      </c>
      <c r="F9" s="2">
        <v>10305</v>
      </c>
      <c r="G9" s="19">
        <v>57.6</v>
      </c>
      <c r="H9" s="6"/>
      <c r="I9" s="30">
        <v>42790</v>
      </c>
      <c r="J9" s="19"/>
      <c r="K9" s="19"/>
      <c r="L9" s="19"/>
      <c r="M9" s="19"/>
      <c r="P9" s="7"/>
    </row>
    <row r="10" spans="2:16" x14ac:dyDescent="0.2">
      <c r="B10" s="4">
        <v>40179</v>
      </c>
      <c r="C10" s="4">
        <v>41274</v>
      </c>
      <c r="D10" t="s">
        <v>24</v>
      </c>
      <c r="E10" s="26" t="s">
        <v>152</v>
      </c>
      <c r="F10" s="2">
        <v>10306</v>
      </c>
      <c r="G10" s="19">
        <v>57.6</v>
      </c>
      <c r="H10" s="6"/>
      <c r="I10" s="30">
        <v>42793</v>
      </c>
      <c r="J10" s="19"/>
      <c r="K10" s="19"/>
      <c r="L10" s="19"/>
      <c r="M10" s="19"/>
      <c r="P10" s="7"/>
    </row>
    <row r="11" spans="2:16" x14ac:dyDescent="0.2">
      <c r="B11" s="4">
        <v>40179</v>
      </c>
      <c r="C11" s="4">
        <v>41639</v>
      </c>
      <c r="D11" t="s">
        <v>29</v>
      </c>
      <c r="E11" s="26" t="s">
        <v>153</v>
      </c>
      <c r="F11" s="2"/>
      <c r="G11" s="19">
        <v>57.6</v>
      </c>
      <c r="H11" s="6"/>
      <c r="I11" s="30"/>
      <c r="J11" s="19"/>
      <c r="K11" s="19"/>
      <c r="L11" s="19"/>
      <c r="M11" s="19"/>
      <c r="P11" s="7"/>
    </row>
    <row r="12" spans="2:16" x14ac:dyDescent="0.2">
      <c r="B12" s="5" t="s">
        <v>58</v>
      </c>
      <c r="C12" s="5" t="s">
        <v>59</v>
      </c>
      <c r="D12" t="s">
        <v>50</v>
      </c>
      <c r="E12" s="26" t="s">
        <v>154</v>
      </c>
      <c r="F12" s="2">
        <v>10307</v>
      </c>
      <c r="G12" s="19">
        <v>57.6</v>
      </c>
      <c r="H12" s="6"/>
      <c r="I12" s="30">
        <v>42893</v>
      </c>
      <c r="J12" s="19"/>
      <c r="K12" s="19"/>
      <c r="L12" s="19"/>
      <c r="M12" s="19"/>
      <c r="P12" s="7"/>
    </row>
    <row r="13" spans="2:16" x14ac:dyDescent="0.2">
      <c r="B13" s="5" t="s">
        <v>58</v>
      </c>
      <c r="C13" s="5" t="s">
        <v>59</v>
      </c>
      <c r="D13" t="s">
        <v>14</v>
      </c>
      <c r="E13" s="26" t="s">
        <v>155</v>
      </c>
      <c r="F13" s="2">
        <v>10315</v>
      </c>
      <c r="G13" s="19">
        <v>57.6</v>
      </c>
      <c r="H13" s="6">
        <v>42925</v>
      </c>
      <c r="I13" s="31"/>
      <c r="J13" s="19"/>
      <c r="K13" s="19"/>
      <c r="L13" s="19"/>
      <c r="M13" s="19"/>
      <c r="P13" s="7"/>
    </row>
    <row r="14" spans="2:16" x14ac:dyDescent="0.2">
      <c r="B14" s="5">
        <v>42370</v>
      </c>
      <c r="C14" s="5" t="s">
        <v>59</v>
      </c>
      <c r="D14" t="s">
        <v>51</v>
      </c>
      <c r="E14" s="26" t="s">
        <v>156</v>
      </c>
      <c r="F14" s="2"/>
      <c r="G14" s="19">
        <v>57.6</v>
      </c>
      <c r="H14" s="6"/>
      <c r="I14" s="30"/>
      <c r="J14" s="19"/>
      <c r="K14" s="19"/>
      <c r="L14" s="19"/>
      <c r="M14" s="19"/>
      <c r="P14" s="7"/>
    </row>
    <row r="15" spans="2:16" x14ac:dyDescent="0.2">
      <c r="B15" s="5">
        <v>42005</v>
      </c>
      <c r="C15" s="5" t="s">
        <v>59</v>
      </c>
      <c r="D15" t="s">
        <v>49</v>
      </c>
      <c r="E15" s="26" t="s">
        <v>157</v>
      </c>
      <c r="F15" s="2"/>
      <c r="G15" s="19">
        <v>57.6</v>
      </c>
      <c r="H15" s="6"/>
      <c r="I15" s="30"/>
      <c r="J15" s="19"/>
      <c r="K15" s="19"/>
      <c r="L15" s="19"/>
      <c r="M15" s="19"/>
      <c r="P15" s="7"/>
    </row>
    <row r="16" spans="2:16" x14ac:dyDescent="0.2">
      <c r="B16" s="5">
        <v>42005</v>
      </c>
      <c r="C16" s="5">
        <v>42735</v>
      </c>
      <c r="D16" t="s">
        <v>144</v>
      </c>
      <c r="F16" s="2"/>
      <c r="G16" s="19">
        <v>180</v>
      </c>
      <c r="H16" s="6"/>
      <c r="I16" s="30"/>
      <c r="J16" s="19"/>
      <c r="K16" s="19"/>
      <c r="L16" s="19"/>
      <c r="M16" s="19"/>
      <c r="P16" s="7"/>
    </row>
    <row r="17" spans="2:16" x14ac:dyDescent="0.2">
      <c r="B17" s="5">
        <v>42736</v>
      </c>
      <c r="C17" s="5">
        <v>43100</v>
      </c>
      <c r="D17" t="s">
        <v>167</v>
      </c>
      <c r="F17" s="2">
        <v>10308</v>
      </c>
      <c r="G17" s="19">
        <v>57.6</v>
      </c>
      <c r="H17" s="6">
        <v>42773</v>
      </c>
      <c r="I17" s="30">
        <v>42786</v>
      </c>
      <c r="J17" s="19"/>
      <c r="K17" s="19"/>
      <c r="L17" s="19"/>
      <c r="M17" s="19"/>
      <c r="P17" s="7"/>
    </row>
    <row r="18" spans="2:16" x14ac:dyDescent="0.2">
      <c r="B18" s="5"/>
      <c r="C18" s="5"/>
      <c r="F18" s="2"/>
      <c r="G18" s="19"/>
      <c r="H18" s="6"/>
      <c r="I18" s="30"/>
      <c r="J18" s="19">
        <f>SUM(G4:G17)</f>
        <v>928.80000000000018</v>
      </c>
      <c r="K18" s="19">
        <f>J18/120*100</f>
        <v>774.00000000000011</v>
      </c>
      <c r="L18" s="19">
        <f>J18-K18</f>
        <v>154.80000000000007</v>
      </c>
      <c r="M18" s="19"/>
      <c r="N18" s="19"/>
      <c r="P18" s="7"/>
    </row>
    <row r="19" spans="2:16" x14ac:dyDescent="0.2">
      <c r="B19" s="4">
        <v>40575</v>
      </c>
      <c r="C19" s="4">
        <v>40574</v>
      </c>
      <c r="D19" t="s">
        <v>12</v>
      </c>
      <c r="F19" s="2">
        <v>10309</v>
      </c>
      <c r="G19" s="19">
        <v>57.6</v>
      </c>
      <c r="H19" s="6">
        <v>42773</v>
      </c>
      <c r="I19" s="31">
        <v>42786</v>
      </c>
      <c r="J19" s="27"/>
      <c r="K19" s="19"/>
      <c r="L19" s="19"/>
      <c r="M19" s="19"/>
      <c r="P19" s="7"/>
    </row>
    <row r="20" spans="2:16" x14ac:dyDescent="0.2">
      <c r="B20" s="4">
        <v>40575</v>
      </c>
      <c r="C20" s="4">
        <v>40574</v>
      </c>
      <c r="D20" t="s">
        <v>70</v>
      </c>
      <c r="F20" s="2">
        <v>10314</v>
      </c>
      <c r="G20" s="19">
        <v>57.6</v>
      </c>
      <c r="H20" s="6">
        <v>42925</v>
      </c>
      <c r="I20" s="34">
        <v>42930</v>
      </c>
      <c r="J20" s="27"/>
      <c r="K20" s="19"/>
      <c r="L20" s="19"/>
      <c r="M20" s="19"/>
      <c r="P20" s="7"/>
    </row>
    <row r="21" spans="2:16" x14ac:dyDescent="0.2">
      <c r="B21" s="4"/>
      <c r="C21" s="4"/>
      <c r="F21" s="2"/>
      <c r="G21" s="19"/>
      <c r="H21" s="3"/>
      <c r="I21" s="30"/>
      <c r="J21" s="19">
        <f>SUM(G19:G35)</f>
        <v>748.80000000000018</v>
      </c>
      <c r="K21" s="19">
        <f>J21/120*100</f>
        <v>624.00000000000011</v>
      </c>
      <c r="L21" s="19">
        <f>J21-K21</f>
        <v>124.80000000000007</v>
      </c>
      <c r="M21" s="19"/>
      <c r="P21" s="7"/>
    </row>
    <row r="22" spans="2:16" x14ac:dyDescent="0.2">
      <c r="B22" s="4">
        <v>40969</v>
      </c>
      <c r="C22" s="4">
        <v>40967</v>
      </c>
      <c r="D22" t="s">
        <v>25</v>
      </c>
      <c r="F22" s="2">
        <v>10320</v>
      </c>
      <c r="G22" s="19">
        <v>57.6</v>
      </c>
      <c r="H22" s="6">
        <v>42925</v>
      </c>
      <c r="I22" s="31">
        <v>42927</v>
      </c>
      <c r="J22" s="19"/>
      <c r="K22" s="19"/>
      <c r="L22" s="19"/>
      <c r="M22" s="19"/>
      <c r="P22" s="7"/>
    </row>
    <row r="23" spans="2:16" x14ac:dyDescent="0.2">
      <c r="B23" s="4">
        <v>40969</v>
      </c>
      <c r="C23" s="4">
        <v>40967</v>
      </c>
      <c r="D23" t="s">
        <v>68</v>
      </c>
      <c r="F23" s="2">
        <v>10322</v>
      </c>
      <c r="G23" s="19">
        <v>57.6</v>
      </c>
      <c r="H23" s="6">
        <v>42970</v>
      </c>
      <c r="I23" s="30">
        <v>42975</v>
      </c>
      <c r="J23" s="19"/>
      <c r="K23" s="19"/>
      <c r="L23" s="19"/>
      <c r="M23" s="19"/>
      <c r="P23" s="7"/>
    </row>
    <row r="24" spans="2:16" x14ac:dyDescent="0.2">
      <c r="B24" s="4"/>
      <c r="C24" s="4"/>
      <c r="F24" s="2"/>
      <c r="G24" s="19"/>
      <c r="H24" s="1"/>
      <c r="I24" s="30"/>
      <c r="J24" s="19">
        <f>SUM(G22:G23)</f>
        <v>115.2</v>
      </c>
      <c r="K24" s="19">
        <f>J24/120*100</f>
        <v>96.000000000000014</v>
      </c>
      <c r="L24" s="19">
        <f>J24-K24</f>
        <v>19.199999999999989</v>
      </c>
      <c r="M24" s="19"/>
      <c r="P24" s="7"/>
    </row>
    <row r="25" spans="2:16" x14ac:dyDescent="0.2">
      <c r="B25" s="5" t="s">
        <v>72</v>
      </c>
      <c r="C25" s="10" t="s">
        <v>73</v>
      </c>
      <c r="D25" t="s">
        <v>74</v>
      </c>
      <c r="E25" s="35" t="s">
        <v>169</v>
      </c>
      <c r="F25" s="2">
        <v>10323</v>
      </c>
      <c r="G25" s="19">
        <v>57.6</v>
      </c>
      <c r="H25" s="6">
        <v>42970</v>
      </c>
      <c r="I25" s="30">
        <v>42979</v>
      </c>
      <c r="J25" s="19"/>
      <c r="K25" s="19"/>
      <c r="L25" s="19"/>
      <c r="M25" s="19"/>
      <c r="P25" s="7"/>
    </row>
    <row r="26" spans="2:16" x14ac:dyDescent="0.2">
      <c r="B26" s="5">
        <v>42826</v>
      </c>
      <c r="C26" s="10">
        <v>42825</v>
      </c>
      <c r="D26" t="s">
        <v>17</v>
      </c>
      <c r="F26" s="2">
        <v>10324</v>
      </c>
      <c r="G26" s="19">
        <v>57.6</v>
      </c>
      <c r="H26" s="6">
        <v>42970</v>
      </c>
      <c r="I26" s="30">
        <v>42972</v>
      </c>
      <c r="J26" s="19"/>
      <c r="K26" s="19"/>
      <c r="L26" s="19"/>
      <c r="M26" s="19"/>
      <c r="P26" s="7"/>
    </row>
    <row r="27" spans="2:16" x14ac:dyDescent="0.2">
      <c r="B27" s="4"/>
      <c r="C27" s="4"/>
      <c r="F27" s="2"/>
      <c r="G27" s="19"/>
      <c r="H27" s="1"/>
      <c r="I27" s="30"/>
      <c r="J27" s="19">
        <f>SUM(G25:G26)</f>
        <v>115.2</v>
      </c>
      <c r="K27" s="19">
        <f>J27/120*100</f>
        <v>96.000000000000014</v>
      </c>
      <c r="L27" s="19">
        <f>J27-K27</f>
        <v>19.199999999999989</v>
      </c>
      <c r="M27" s="19"/>
      <c r="P27" s="7"/>
    </row>
    <row r="28" spans="2:16" x14ac:dyDescent="0.2">
      <c r="B28" s="5" t="s">
        <v>81</v>
      </c>
      <c r="C28" s="4">
        <v>40694</v>
      </c>
      <c r="D28" t="s">
        <v>13</v>
      </c>
      <c r="F28" s="2">
        <v>10325</v>
      </c>
      <c r="G28" s="19">
        <v>57.6</v>
      </c>
      <c r="H28" s="6">
        <v>42970</v>
      </c>
      <c r="I28" s="30">
        <v>42972</v>
      </c>
      <c r="J28" s="19"/>
      <c r="K28" s="19"/>
      <c r="L28" s="19"/>
      <c r="M28" s="19"/>
      <c r="P28" s="7"/>
    </row>
    <row r="29" spans="2:16" x14ac:dyDescent="0.2">
      <c r="B29" s="5" t="s">
        <v>81</v>
      </c>
      <c r="C29" s="5" t="s">
        <v>83</v>
      </c>
      <c r="D29" t="s">
        <v>84</v>
      </c>
      <c r="F29" s="2">
        <v>10326</v>
      </c>
      <c r="G29" s="19">
        <v>57.6</v>
      </c>
      <c r="H29" s="6">
        <v>42970</v>
      </c>
      <c r="I29" s="30">
        <v>42983</v>
      </c>
      <c r="J29" s="19"/>
      <c r="K29" s="19"/>
      <c r="L29" s="19"/>
      <c r="M29" s="19"/>
      <c r="P29" s="7"/>
    </row>
    <row r="30" spans="2:16" x14ac:dyDescent="0.2">
      <c r="B30" s="5" t="s">
        <v>81</v>
      </c>
      <c r="C30" s="5" t="s">
        <v>83</v>
      </c>
      <c r="D30" t="s">
        <v>89</v>
      </c>
      <c r="F30" s="2"/>
      <c r="G30" s="19">
        <v>57.6</v>
      </c>
      <c r="H30" s="3">
        <v>42970</v>
      </c>
      <c r="I30" s="30">
        <v>42983</v>
      </c>
      <c r="J30" s="19"/>
      <c r="K30" s="19"/>
      <c r="L30" s="19"/>
      <c r="M30" s="19"/>
      <c r="P30" s="7"/>
    </row>
    <row r="31" spans="2:16" x14ac:dyDescent="0.2">
      <c r="B31" s="5"/>
      <c r="C31" s="5"/>
      <c r="F31" s="2"/>
      <c r="G31" s="19"/>
      <c r="H31" s="1"/>
      <c r="I31" s="30"/>
      <c r="J31" s="19">
        <f>SUM(G28:G30)</f>
        <v>172.8</v>
      </c>
      <c r="K31" s="19">
        <f>J31/120*100</f>
        <v>144.00000000000003</v>
      </c>
      <c r="L31" s="19">
        <f>J31-K31</f>
        <v>28.799999999999983</v>
      </c>
      <c r="M31" s="19"/>
      <c r="P31" s="7"/>
    </row>
    <row r="32" spans="2:16" x14ac:dyDescent="0.2">
      <c r="B32" s="5" t="s">
        <v>85</v>
      </c>
      <c r="C32" s="5" t="s">
        <v>86</v>
      </c>
      <c r="D32" t="s">
        <v>97</v>
      </c>
      <c r="F32" s="2">
        <v>10328</v>
      </c>
      <c r="G32" s="19">
        <v>57.6</v>
      </c>
      <c r="H32" s="3">
        <v>42984</v>
      </c>
      <c r="I32" s="30">
        <v>43033</v>
      </c>
      <c r="J32" s="19"/>
      <c r="K32" s="19"/>
      <c r="L32" s="19"/>
      <c r="M32" s="19"/>
      <c r="P32" s="7"/>
    </row>
    <row r="33" spans="2:16" x14ac:dyDescent="0.2">
      <c r="B33" s="5">
        <v>42552</v>
      </c>
      <c r="C33" s="5">
        <v>42551</v>
      </c>
      <c r="D33" t="s">
        <v>160</v>
      </c>
      <c r="E33" s="26" t="s">
        <v>161</v>
      </c>
      <c r="F33" s="2">
        <v>10331</v>
      </c>
      <c r="G33" s="19">
        <v>57.6</v>
      </c>
      <c r="H33" s="3">
        <v>42984</v>
      </c>
      <c r="I33" s="30">
        <v>42998</v>
      </c>
      <c r="J33" s="19"/>
      <c r="K33" s="19"/>
      <c r="L33" s="19"/>
      <c r="M33" s="19"/>
      <c r="P33" s="7"/>
    </row>
    <row r="34" spans="2:16" x14ac:dyDescent="0.2">
      <c r="B34" s="5">
        <v>42552</v>
      </c>
      <c r="C34" s="5">
        <v>42551</v>
      </c>
      <c r="D34" t="s">
        <v>162</v>
      </c>
      <c r="E34" s="26" t="s">
        <v>163</v>
      </c>
      <c r="F34" s="2"/>
      <c r="G34" s="19">
        <v>57.6</v>
      </c>
      <c r="H34" s="3"/>
      <c r="I34" s="30"/>
      <c r="J34" s="19"/>
      <c r="K34" s="19"/>
      <c r="L34" s="19"/>
      <c r="M34" s="19"/>
      <c r="P34" s="7"/>
    </row>
    <row r="35" spans="2:16" x14ac:dyDescent="0.2">
      <c r="B35" s="4">
        <v>42917</v>
      </c>
      <c r="C35" s="4">
        <v>40574</v>
      </c>
      <c r="D35" t="s">
        <v>166</v>
      </c>
      <c r="E35" s="33" t="s">
        <v>168</v>
      </c>
      <c r="F35" s="2">
        <v>10329</v>
      </c>
      <c r="G35" s="19">
        <v>57.6</v>
      </c>
      <c r="H35" s="3">
        <v>42984</v>
      </c>
      <c r="I35" s="31"/>
      <c r="J35" s="27"/>
      <c r="K35" s="19"/>
      <c r="L35" s="19"/>
      <c r="M35" s="19"/>
      <c r="P35" s="7"/>
    </row>
    <row r="36" spans="2:16" x14ac:dyDescent="0.2">
      <c r="B36" s="4"/>
      <c r="C36" s="4"/>
      <c r="F36" s="2"/>
      <c r="G36" s="19"/>
      <c r="H36" s="1"/>
      <c r="I36" s="30"/>
      <c r="J36" s="19">
        <f>SUM(G32:G34)</f>
        <v>172.8</v>
      </c>
      <c r="K36" s="19">
        <f>J36/120*100</f>
        <v>144.00000000000003</v>
      </c>
      <c r="L36" s="19">
        <f>J36-K36</f>
        <v>28.799999999999983</v>
      </c>
      <c r="M36" s="19"/>
      <c r="P36" s="7"/>
    </row>
    <row r="37" spans="2:16" x14ac:dyDescent="0.2">
      <c r="B37" s="4">
        <v>40422</v>
      </c>
      <c r="C37" s="4">
        <v>40786</v>
      </c>
      <c r="D37" t="s">
        <v>11</v>
      </c>
      <c r="F37" s="2">
        <v>10330</v>
      </c>
      <c r="G37" s="19">
        <v>57.6</v>
      </c>
      <c r="H37" s="3">
        <v>42984</v>
      </c>
      <c r="I37" s="30">
        <v>42997</v>
      </c>
      <c r="J37" s="19"/>
      <c r="K37" s="19"/>
      <c r="L37" s="19"/>
      <c r="M37" s="19"/>
      <c r="P37" s="18"/>
    </row>
    <row r="38" spans="2:16" x14ac:dyDescent="0.2">
      <c r="B38" s="5" t="s">
        <v>100</v>
      </c>
      <c r="C38" s="4">
        <v>40786</v>
      </c>
      <c r="D38" t="s">
        <v>39</v>
      </c>
      <c r="F38" s="2">
        <v>10322</v>
      </c>
      <c r="G38" s="19">
        <v>57.6</v>
      </c>
      <c r="H38" s="3">
        <v>42984</v>
      </c>
      <c r="I38" s="30">
        <v>43007</v>
      </c>
      <c r="J38" s="19"/>
      <c r="K38" s="19"/>
      <c r="L38" s="19"/>
      <c r="M38" s="28"/>
      <c r="P38" s="7"/>
    </row>
    <row r="39" spans="2:16" x14ac:dyDescent="0.2">
      <c r="B39" s="5" t="s">
        <v>100</v>
      </c>
      <c r="C39" s="4">
        <v>40786</v>
      </c>
      <c r="D39" t="s">
        <v>102</v>
      </c>
      <c r="F39" s="2">
        <v>10333</v>
      </c>
      <c r="G39" s="19">
        <v>57.6</v>
      </c>
      <c r="H39" s="3">
        <v>42984</v>
      </c>
      <c r="I39" s="30">
        <v>42997</v>
      </c>
      <c r="J39" s="19"/>
      <c r="K39" s="19"/>
      <c r="L39" s="19"/>
      <c r="M39" s="28"/>
      <c r="P39" s="7"/>
    </row>
    <row r="40" spans="2:16" x14ac:dyDescent="0.2">
      <c r="B40" s="4"/>
      <c r="C40" s="4"/>
      <c r="F40" s="2"/>
      <c r="G40" s="19"/>
      <c r="H40" s="1"/>
      <c r="I40" s="30"/>
      <c r="J40" s="19">
        <f>SUM(G37:G39)</f>
        <v>172.8</v>
      </c>
      <c r="K40" s="19">
        <f>J40/120*100</f>
        <v>144.00000000000003</v>
      </c>
      <c r="L40" s="19">
        <f>J40-K40</f>
        <v>28.799999999999983</v>
      </c>
      <c r="M40" s="19"/>
      <c r="P40" s="7"/>
    </row>
    <row r="41" spans="2:16" x14ac:dyDescent="0.2">
      <c r="B41" s="4">
        <v>41183</v>
      </c>
      <c r="C41" s="5" t="s">
        <v>31</v>
      </c>
      <c r="D41" t="s">
        <v>26</v>
      </c>
      <c r="F41" s="2"/>
      <c r="G41" s="19">
        <v>57.6</v>
      </c>
      <c r="H41" s="3">
        <v>43054</v>
      </c>
      <c r="I41" s="30"/>
      <c r="J41" s="19"/>
      <c r="K41" s="19"/>
      <c r="L41" s="19"/>
      <c r="M41" s="19"/>
      <c r="N41" s="7"/>
      <c r="O41" s="7"/>
      <c r="P41" s="7"/>
    </row>
    <row r="42" spans="2:16" x14ac:dyDescent="0.2">
      <c r="B42" s="5"/>
      <c r="C42" s="5"/>
      <c r="F42" s="2"/>
      <c r="G42" s="19"/>
      <c r="H42" s="3"/>
      <c r="I42" s="30"/>
      <c r="J42" s="19">
        <f>SUM(G41)</f>
        <v>57.6</v>
      </c>
      <c r="K42" s="19">
        <f>J42/120*100</f>
        <v>48.000000000000007</v>
      </c>
      <c r="L42" s="19">
        <f>J42-K42</f>
        <v>9.5999999999999943</v>
      </c>
      <c r="M42" s="28"/>
      <c r="P42" s="7"/>
    </row>
    <row r="43" spans="2:16" x14ac:dyDescent="0.2">
      <c r="B43" s="4">
        <v>40848</v>
      </c>
      <c r="C43" s="4">
        <v>40847</v>
      </c>
      <c r="D43" t="s">
        <v>18</v>
      </c>
      <c r="F43" s="2"/>
      <c r="G43" s="19">
        <v>57.6</v>
      </c>
      <c r="H43" s="3"/>
      <c r="I43" s="30"/>
      <c r="J43" s="19"/>
      <c r="K43" s="19"/>
      <c r="L43" s="19"/>
      <c r="M43" s="19"/>
      <c r="N43" s="7"/>
      <c r="O43" s="7"/>
      <c r="P43" s="7"/>
    </row>
    <row r="44" spans="2:16" x14ac:dyDescent="0.2">
      <c r="B44" s="5">
        <v>41944</v>
      </c>
      <c r="C44" s="4">
        <v>41943</v>
      </c>
      <c r="D44" t="s">
        <v>28</v>
      </c>
      <c r="F44" s="2"/>
      <c r="G44" s="19">
        <v>57.6</v>
      </c>
      <c r="H44" s="3">
        <v>43054</v>
      </c>
      <c r="I44" s="30">
        <v>43103</v>
      </c>
      <c r="J44" s="19"/>
      <c r="K44" s="19"/>
      <c r="L44" s="19"/>
      <c r="M44" s="19"/>
      <c r="O44" s="7"/>
      <c r="P44" s="7"/>
    </row>
    <row r="45" spans="2:16" x14ac:dyDescent="0.2">
      <c r="B45" s="4">
        <v>41944</v>
      </c>
      <c r="C45" s="4">
        <v>41943</v>
      </c>
      <c r="D45" t="s">
        <v>98</v>
      </c>
      <c r="F45" s="2"/>
      <c r="G45" s="19">
        <v>57.6</v>
      </c>
      <c r="H45" s="3"/>
      <c r="I45" s="30"/>
      <c r="J45" s="19"/>
      <c r="K45" s="19"/>
      <c r="L45" s="19"/>
      <c r="M45" s="19"/>
      <c r="O45" s="7"/>
      <c r="P45" s="7"/>
    </row>
    <row r="46" spans="2:16" x14ac:dyDescent="0.2">
      <c r="B46" s="4">
        <v>41944</v>
      </c>
      <c r="C46" s="4">
        <v>41943</v>
      </c>
      <c r="D46" t="s">
        <v>143</v>
      </c>
      <c r="F46" s="2">
        <v>10341</v>
      </c>
      <c r="G46" s="19">
        <v>57.6</v>
      </c>
      <c r="H46" s="3">
        <v>43054</v>
      </c>
      <c r="I46" s="30"/>
      <c r="J46" s="19"/>
      <c r="K46" s="19"/>
      <c r="L46" s="19"/>
      <c r="M46" s="19"/>
      <c r="O46" s="7"/>
      <c r="P46" s="7"/>
    </row>
    <row r="47" spans="2:16" x14ac:dyDescent="0.2">
      <c r="G47" s="19"/>
      <c r="I47" s="29"/>
      <c r="J47" s="19">
        <f>SUM(G43:G46)</f>
        <v>230.4</v>
      </c>
      <c r="K47" s="19">
        <f>J47/120*100</f>
        <v>192.00000000000003</v>
      </c>
      <c r="L47" s="19">
        <f>J47-K47</f>
        <v>38.399999999999977</v>
      </c>
      <c r="M47" s="19"/>
    </row>
    <row r="48" spans="2:16" x14ac:dyDescent="0.2">
      <c r="F48" s="2"/>
      <c r="G48" s="19"/>
      <c r="I48" s="29"/>
      <c r="J48" s="19"/>
      <c r="K48" s="19"/>
      <c r="L48" s="19"/>
      <c r="M48" s="19"/>
    </row>
    <row r="49" spans="6:13" x14ac:dyDescent="0.2">
      <c r="F49" s="2"/>
      <c r="G49" s="19"/>
      <c r="I49" s="29"/>
      <c r="J49" s="19"/>
      <c r="K49" s="19"/>
      <c r="L49" s="19"/>
      <c r="M49" s="19"/>
    </row>
    <row r="50" spans="6:13" x14ac:dyDescent="0.2">
      <c r="F50" s="2"/>
      <c r="G50" s="19"/>
      <c r="I50" s="29"/>
      <c r="J50" s="19"/>
      <c r="K50" s="19"/>
      <c r="L50" s="19"/>
      <c r="M50" s="19"/>
    </row>
    <row r="51" spans="6:13" x14ac:dyDescent="0.2">
      <c r="G51" s="19">
        <f>SUM(G4:G50)</f>
        <v>2138.3999999999987</v>
      </c>
      <c r="I51" s="29"/>
      <c r="J51" s="19">
        <f>SUM(J47,J42,J40,J36,J31,J24,J21,J18)</f>
        <v>2599.2000000000007</v>
      </c>
      <c r="K51" s="19">
        <f>SUM(K3:K50)</f>
        <v>2262.0000000000005</v>
      </c>
      <c r="L51" s="19">
        <f>SUM(L3:L50)</f>
        <v>452.4</v>
      </c>
      <c r="M51" s="19">
        <f>SUM(K51:L51)</f>
        <v>2714.4000000000005</v>
      </c>
    </row>
    <row r="52" spans="6:13" x14ac:dyDescent="0.2">
      <c r="G52" s="19">
        <f>G51/12</f>
        <v>178.1999999999999</v>
      </c>
      <c r="I52" s="29"/>
      <c r="J52" s="19">
        <f>J51/12</f>
        <v>216.60000000000005</v>
      </c>
      <c r="K52" s="19">
        <f>K51/12</f>
        <v>188.50000000000003</v>
      </c>
      <c r="L52" s="19">
        <f>L51/12</f>
        <v>37.699999999999996</v>
      </c>
      <c r="M52" s="19">
        <f>M51/12</f>
        <v>226.20000000000005</v>
      </c>
    </row>
  </sheetData>
  <hyperlinks>
    <hyperlink ref="E6" r:id="rId1" xr:uid="{00000000-0004-0000-0300-000000000000}"/>
    <hyperlink ref="E7" r:id="rId2" xr:uid="{00000000-0004-0000-0300-000001000000}"/>
    <hyperlink ref="E4" r:id="rId3" xr:uid="{00000000-0004-0000-0300-000002000000}"/>
    <hyperlink ref="E9" r:id="rId4" xr:uid="{00000000-0004-0000-0300-000003000000}"/>
    <hyperlink ref="E10" r:id="rId5" xr:uid="{00000000-0004-0000-0300-000004000000}"/>
    <hyperlink ref="E11" r:id="rId6" xr:uid="{00000000-0004-0000-0300-000005000000}"/>
    <hyperlink ref="E12" r:id="rId7" xr:uid="{00000000-0004-0000-0300-000006000000}"/>
    <hyperlink ref="E13" r:id="rId8" xr:uid="{00000000-0004-0000-0300-000007000000}"/>
    <hyperlink ref="E14" r:id="rId9" xr:uid="{00000000-0004-0000-0300-000008000000}"/>
    <hyperlink ref="E15" r:id="rId10" xr:uid="{00000000-0004-0000-0300-000009000000}"/>
    <hyperlink ref="E33" r:id="rId11" xr:uid="{00000000-0004-0000-0300-00000A000000}"/>
    <hyperlink ref="E34" r:id="rId12" display="mailto:office@brunnwind.at" xr:uid="{00000000-0004-0000-0300-00000B000000}"/>
    <hyperlink ref="E25" r:id="rId13" xr:uid="{00000000-0004-0000-0300-00000C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67"/>
  <sheetViews>
    <sheetView workbookViewId="0">
      <selection sqref="A1:XFD1048576"/>
    </sheetView>
  </sheetViews>
  <sheetFormatPr baseColWidth="10" defaultRowHeight="12.75" x14ac:dyDescent="0.2"/>
  <cols>
    <col min="2" max="2" width="5.5703125" bestFit="1" customWidth="1"/>
    <col min="3" max="3" width="7.140625" bestFit="1" customWidth="1"/>
    <col min="4" max="4" width="22.42578125" bestFit="1" customWidth="1"/>
    <col min="5" max="5" width="12.85546875" bestFit="1" customWidth="1"/>
    <col min="6" max="6" width="7.5703125" bestFit="1" customWidth="1"/>
    <col min="7" max="7" width="10.140625" bestFit="1" customWidth="1"/>
    <col min="8" max="8" width="10.140625" customWidth="1"/>
    <col min="9" max="12" width="7.5703125" bestFit="1" customWidth="1"/>
  </cols>
  <sheetData>
    <row r="1" spans="2:15" x14ac:dyDescent="0.2">
      <c r="E1" s="2"/>
      <c r="F1" s="19"/>
      <c r="I1" s="19"/>
      <c r="J1" s="19"/>
      <c r="K1" s="19"/>
      <c r="L1" s="19"/>
    </row>
    <row r="2" spans="2:15" x14ac:dyDescent="0.2">
      <c r="E2" s="2"/>
      <c r="F2" s="19"/>
      <c r="G2" t="s">
        <v>125</v>
      </c>
      <c r="I2" s="19" t="s">
        <v>164</v>
      </c>
      <c r="J2" s="19" t="s">
        <v>158</v>
      </c>
      <c r="K2" s="19" t="s">
        <v>159</v>
      </c>
      <c r="L2" s="19"/>
    </row>
    <row r="3" spans="2:15" x14ac:dyDescent="0.2">
      <c r="E3" s="2"/>
      <c r="F3" s="19"/>
      <c r="I3" s="19"/>
      <c r="J3" s="19"/>
      <c r="K3" s="19"/>
      <c r="L3" s="19"/>
    </row>
    <row r="4" spans="2:15" x14ac:dyDescent="0.2">
      <c r="B4" s="4">
        <v>41640</v>
      </c>
      <c r="C4" s="4">
        <v>42004</v>
      </c>
      <c r="D4" t="s">
        <v>112</v>
      </c>
      <c r="E4" s="2"/>
      <c r="F4" s="19">
        <v>57.6</v>
      </c>
      <c r="G4" s="6">
        <v>43143</v>
      </c>
      <c r="H4" s="6"/>
      <c r="I4" s="19"/>
      <c r="J4" s="19"/>
      <c r="K4" s="19"/>
      <c r="L4" s="19"/>
      <c r="O4" s="7"/>
    </row>
    <row r="5" spans="2:15" x14ac:dyDescent="0.2">
      <c r="B5" s="4">
        <v>41640</v>
      </c>
      <c r="C5" s="4">
        <v>42004</v>
      </c>
      <c r="D5" t="s">
        <v>113</v>
      </c>
      <c r="E5" s="2"/>
      <c r="F5" s="19">
        <v>57.6</v>
      </c>
      <c r="G5" s="6">
        <v>43143</v>
      </c>
      <c r="H5" s="6"/>
      <c r="I5" s="19"/>
      <c r="J5" s="19"/>
      <c r="K5" s="19"/>
      <c r="L5" s="19"/>
      <c r="O5" s="7"/>
    </row>
    <row r="6" spans="2:15" x14ac:dyDescent="0.2">
      <c r="B6" s="4">
        <v>40179</v>
      </c>
      <c r="C6" s="4">
        <v>40908</v>
      </c>
      <c r="D6" t="s">
        <v>3</v>
      </c>
      <c r="E6" s="2"/>
      <c r="F6" s="19">
        <v>57.6</v>
      </c>
      <c r="G6" s="6">
        <v>43143</v>
      </c>
      <c r="H6" s="6"/>
      <c r="I6" s="19"/>
      <c r="J6" s="19"/>
      <c r="K6" s="19"/>
      <c r="L6" s="19"/>
      <c r="O6" s="7"/>
    </row>
    <row r="7" spans="2:15" x14ac:dyDescent="0.2">
      <c r="B7" s="4">
        <v>40179</v>
      </c>
      <c r="C7" s="4">
        <v>40543</v>
      </c>
      <c r="D7" t="s">
        <v>4</v>
      </c>
      <c r="E7" s="2"/>
      <c r="F7" s="19">
        <v>57.6</v>
      </c>
      <c r="G7" s="6">
        <v>43143</v>
      </c>
      <c r="H7" s="6"/>
      <c r="I7" s="19"/>
      <c r="J7" s="19"/>
      <c r="K7" s="19"/>
      <c r="L7" s="19"/>
      <c r="O7" s="7"/>
    </row>
    <row r="8" spans="2:15" x14ac:dyDescent="0.2">
      <c r="B8" s="4">
        <v>40179</v>
      </c>
      <c r="C8" s="4">
        <v>40908</v>
      </c>
      <c r="D8" t="s">
        <v>127</v>
      </c>
      <c r="E8" s="2"/>
      <c r="F8" s="19">
        <v>57.6</v>
      </c>
      <c r="G8" s="6">
        <v>43143</v>
      </c>
      <c r="H8" s="6"/>
      <c r="I8" s="19"/>
      <c r="J8" s="19"/>
      <c r="K8" s="19"/>
      <c r="L8" s="19"/>
      <c r="O8" s="7"/>
    </row>
    <row r="9" spans="2:15" x14ac:dyDescent="0.2">
      <c r="B9" s="4">
        <v>40179</v>
      </c>
      <c r="C9" s="4">
        <v>40908</v>
      </c>
      <c r="D9" t="s">
        <v>6</v>
      </c>
      <c r="E9" s="2"/>
      <c r="F9" s="19">
        <v>57.6</v>
      </c>
      <c r="G9" s="6">
        <v>43143</v>
      </c>
      <c r="H9" s="6"/>
      <c r="I9" s="19"/>
      <c r="J9" s="19"/>
      <c r="K9" s="19"/>
      <c r="L9" s="19"/>
      <c r="O9" s="7"/>
    </row>
    <row r="10" spans="2:15" x14ac:dyDescent="0.2">
      <c r="B10" s="4">
        <v>40179</v>
      </c>
      <c r="C10" s="4">
        <v>41274</v>
      </c>
      <c r="D10" t="s">
        <v>24</v>
      </c>
      <c r="E10" s="2"/>
      <c r="F10" s="19">
        <v>57.6</v>
      </c>
      <c r="G10" s="6">
        <v>43143</v>
      </c>
      <c r="H10" s="6"/>
      <c r="I10" s="19"/>
      <c r="J10" s="19"/>
      <c r="K10" s="19"/>
      <c r="L10" s="19"/>
      <c r="O10" s="7"/>
    </row>
    <row r="11" spans="2:15" x14ac:dyDescent="0.2">
      <c r="B11" s="4">
        <v>40179</v>
      </c>
      <c r="C11" s="4">
        <v>41639</v>
      </c>
      <c r="D11" t="s">
        <v>29</v>
      </c>
      <c r="E11" s="2"/>
      <c r="F11" s="19">
        <v>57.6</v>
      </c>
      <c r="G11" s="6">
        <v>43143</v>
      </c>
      <c r="H11" s="6"/>
      <c r="I11" s="19"/>
      <c r="J11" s="19"/>
      <c r="K11" s="19"/>
      <c r="L11" s="19"/>
      <c r="O11" s="7"/>
    </row>
    <row r="12" spans="2:15" x14ac:dyDescent="0.2">
      <c r="B12" s="5" t="s">
        <v>58</v>
      </c>
      <c r="C12" s="5" t="s">
        <v>59</v>
      </c>
      <c r="D12" t="s">
        <v>50</v>
      </c>
      <c r="E12" s="2"/>
      <c r="F12" s="19">
        <v>57.6</v>
      </c>
      <c r="G12" s="6">
        <v>43143</v>
      </c>
      <c r="H12" s="6"/>
      <c r="I12" s="19"/>
      <c r="J12" s="19"/>
      <c r="K12" s="19"/>
      <c r="L12" s="19"/>
      <c r="O12" s="7"/>
    </row>
    <row r="13" spans="2:15" x14ac:dyDescent="0.2">
      <c r="B13" s="5" t="s">
        <v>58</v>
      </c>
      <c r="C13" s="5" t="s">
        <v>59</v>
      </c>
      <c r="D13" t="s">
        <v>14</v>
      </c>
      <c r="E13" s="2"/>
      <c r="F13" s="19">
        <v>57.6</v>
      </c>
      <c r="G13" s="6">
        <v>43143</v>
      </c>
      <c r="H13" s="6"/>
      <c r="I13" s="19"/>
      <c r="J13" s="19"/>
      <c r="K13" s="19"/>
      <c r="L13" s="19"/>
      <c r="O13" s="7"/>
    </row>
    <row r="14" spans="2:15" x14ac:dyDescent="0.2">
      <c r="B14" s="5">
        <v>42005</v>
      </c>
      <c r="C14" s="5">
        <v>42735</v>
      </c>
      <c r="D14" t="s">
        <v>134</v>
      </c>
      <c r="E14" s="2"/>
      <c r="F14" s="19">
        <v>172.8</v>
      </c>
      <c r="G14" s="6">
        <v>43153</v>
      </c>
      <c r="H14" s="6"/>
      <c r="I14" s="19"/>
      <c r="J14" s="19"/>
      <c r="K14" s="19"/>
      <c r="L14" s="19"/>
      <c r="O14" s="7"/>
    </row>
    <row r="15" spans="2:15" x14ac:dyDescent="0.2">
      <c r="B15" s="5">
        <v>42736</v>
      </c>
      <c r="C15" s="5">
        <v>43100</v>
      </c>
      <c r="D15" t="s">
        <v>167</v>
      </c>
      <c r="E15" s="2"/>
      <c r="F15" s="19">
        <v>57.6</v>
      </c>
      <c r="G15" s="6">
        <v>43143</v>
      </c>
      <c r="H15" s="6"/>
      <c r="I15" s="19"/>
      <c r="J15" s="19"/>
      <c r="K15" s="19"/>
      <c r="L15" s="19"/>
      <c r="O15" s="7"/>
    </row>
    <row r="16" spans="2:15" x14ac:dyDescent="0.2">
      <c r="B16" s="5">
        <v>43101</v>
      </c>
      <c r="C16" s="5">
        <v>43465</v>
      </c>
      <c r="D16" t="s">
        <v>162</v>
      </c>
      <c r="E16" s="2"/>
      <c r="F16" s="19">
        <v>57.6</v>
      </c>
      <c r="G16" s="6">
        <v>43314</v>
      </c>
      <c r="H16" s="6"/>
      <c r="I16" s="19"/>
      <c r="J16" s="19"/>
      <c r="K16" s="19"/>
      <c r="L16" s="19"/>
      <c r="O16" s="7"/>
    </row>
    <row r="17" spans="2:15" x14ac:dyDescent="0.2">
      <c r="B17" s="5">
        <v>43101</v>
      </c>
      <c r="C17" s="5">
        <v>43465</v>
      </c>
      <c r="D17" t="s">
        <v>173</v>
      </c>
      <c r="E17" s="2"/>
      <c r="F17" s="19">
        <v>57.6</v>
      </c>
      <c r="G17" s="6"/>
      <c r="H17" s="6"/>
      <c r="I17" s="19"/>
      <c r="J17" s="19"/>
      <c r="K17" s="19"/>
      <c r="L17" s="19"/>
      <c r="O17" s="7"/>
    </row>
    <row r="18" spans="2:15" x14ac:dyDescent="0.2">
      <c r="B18" s="5"/>
      <c r="C18" s="5"/>
      <c r="E18" s="2"/>
      <c r="F18" s="19"/>
      <c r="G18" s="6"/>
      <c r="H18" s="6"/>
      <c r="I18" s="19">
        <f>SUM(F4:F17)</f>
        <v>921.60000000000025</v>
      </c>
      <c r="J18" s="19">
        <f>I18/120*100</f>
        <v>768.00000000000023</v>
      </c>
      <c r="K18" s="19">
        <f>I18-J18</f>
        <v>153.60000000000002</v>
      </c>
      <c r="L18" s="19"/>
      <c r="M18" s="19"/>
      <c r="O18" s="7"/>
    </row>
    <row r="19" spans="2:15" x14ac:dyDescent="0.2">
      <c r="B19" s="4">
        <v>40575</v>
      </c>
      <c r="C19" s="4">
        <v>40574</v>
      </c>
      <c r="D19" t="s">
        <v>12</v>
      </c>
      <c r="E19" s="2"/>
      <c r="F19" s="19">
        <v>57.6</v>
      </c>
      <c r="G19" s="6">
        <v>43143</v>
      </c>
      <c r="H19" s="6"/>
      <c r="I19" s="27"/>
      <c r="J19" s="19"/>
      <c r="K19" s="19"/>
      <c r="L19" s="19"/>
      <c r="O19" s="7"/>
    </row>
    <row r="20" spans="2:15" x14ac:dyDescent="0.2">
      <c r="B20" s="4">
        <v>40575</v>
      </c>
      <c r="C20" s="4">
        <v>40574</v>
      </c>
      <c r="D20" t="s">
        <v>70</v>
      </c>
      <c r="E20" s="2"/>
      <c r="F20" s="19">
        <v>57.6</v>
      </c>
      <c r="G20" s="6">
        <v>43143</v>
      </c>
      <c r="H20" s="6"/>
      <c r="I20" s="27"/>
      <c r="J20" s="19"/>
      <c r="K20" s="19"/>
      <c r="L20" s="19"/>
      <c r="O20" s="7"/>
    </row>
    <row r="21" spans="2:15" x14ac:dyDescent="0.2">
      <c r="B21" s="4"/>
      <c r="C21" s="4"/>
      <c r="E21" s="2"/>
      <c r="F21" s="19"/>
      <c r="G21" s="3"/>
      <c r="H21" s="3"/>
      <c r="I21" s="19">
        <f>SUM(F19:F20)</f>
        <v>115.2</v>
      </c>
      <c r="J21" s="19">
        <f>I21/120*100</f>
        <v>96.000000000000014</v>
      </c>
      <c r="K21" s="19">
        <f>I21-J21</f>
        <v>19.199999999999989</v>
      </c>
      <c r="L21" s="19"/>
      <c r="O21" s="7"/>
    </row>
    <row r="22" spans="2:15" x14ac:dyDescent="0.2">
      <c r="B22" s="4">
        <v>40969</v>
      </c>
      <c r="C22" s="4">
        <v>40967</v>
      </c>
      <c r="D22" t="s">
        <v>25</v>
      </c>
      <c r="E22" s="2"/>
      <c r="F22" s="19">
        <v>57.6</v>
      </c>
      <c r="G22" s="6"/>
      <c r="H22" s="6"/>
      <c r="I22" s="19"/>
      <c r="J22" s="19"/>
      <c r="K22" s="19"/>
      <c r="L22" s="19"/>
      <c r="O22" s="7"/>
    </row>
    <row r="23" spans="2:15" x14ac:dyDescent="0.2">
      <c r="B23" s="4">
        <v>40969</v>
      </c>
      <c r="C23" s="4">
        <v>40967</v>
      </c>
      <c r="D23" t="s">
        <v>68</v>
      </c>
      <c r="E23" s="2"/>
      <c r="F23" s="19">
        <v>57.6</v>
      </c>
      <c r="G23" s="6"/>
      <c r="H23" s="6"/>
      <c r="I23" s="19"/>
      <c r="J23" s="19"/>
      <c r="K23" s="19"/>
      <c r="L23" s="19"/>
      <c r="O23" s="7"/>
    </row>
    <row r="24" spans="2:15" x14ac:dyDescent="0.2">
      <c r="B24" s="4"/>
      <c r="C24" s="4"/>
      <c r="E24" s="2"/>
      <c r="F24" s="19"/>
      <c r="G24" s="1"/>
      <c r="H24" s="1"/>
      <c r="I24" s="19">
        <f>SUM(F22:F23)</f>
        <v>115.2</v>
      </c>
      <c r="J24" s="19">
        <f>I24/120*100</f>
        <v>96.000000000000014</v>
      </c>
      <c r="K24" s="19">
        <f>I24-J24</f>
        <v>19.199999999999989</v>
      </c>
      <c r="L24" s="19"/>
      <c r="O24" s="7"/>
    </row>
    <row r="25" spans="2:15" x14ac:dyDescent="0.2">
      <c r="B25" s="5" t="s">
        <v>72</v>
      </c>
      <c r="C25" s="10" t="s">
        <v>73</v>
      </c>
      <c r="D25" t="s">
        <v>74</v>
      </c>
      <c r="E25" s="2"/>
      <c r="F25" s="19">
        <v>57.6</v>
      </c>
      <c r="G25" s="6">
        <v>43238</v>
      </c>
      <c r="H25" s="6"/>
      <c r="I25" s="19"/>
      <c r="J25" s="19"/>
      <c r="K25" s="19"/>
      <c r="L25" s="19"/>
      <c r="O25" s="7"/>
    </row>
    <row r="26" spans="2:15" x14ac:dyDescent="0.2">
      <c r="B26" s="5">
        <v>42826</v>
      </c>
      <c r="C26" s="10">
        <v>42825</v>
      </c>
      <c r="D26" t="s">
        <v>17</v>
      </c>
      <c r="E26" s="2"/>
      <c r="F26" s="19">
        <v>57.6</v>
      </c>
      <c r="G26" s="6">
        <v>43238</v>
      </c>
      <c r="H26" s="6"/>
      <c r="I26" s="19"/>
      <c r="J26" s="19"/>
      <c r="K26" s="19"/>
      <c r="L26" s="19"/>
      <c r="O26" s="7"/>
    </row>
    <row r="27" spans="2:15" x14ac:dyDescent="0.2">
      <c r="B27" s="4"/>
      <c r="C27" s="4"/>
      <c r="E27" s="2"/>
      <c r="F27" s="19"/>
      <c r="G27" s="1"/>
      <c r="H27" s="1"/>
      <c r="I27" s="19">
        <f>SUM(F25:F26)</f>
        <v>115.2</v>
      </c>
      <c r="J27" s="19">
        <f>I27/120*100</f>
        <v>96.000000000000014</v>
      </c>
      <c r="K27" s="19">
        <f>I27-J27</f>
        <v>19.199999999999989</v>
      </c>
      <c r="L27" s="19"/>
      <c r="O27" s="7"/>
    </row>
    <row r="28" spans="2:15" x14ac:dyDescent="0.2">
      <c r="B28" s="5" t="s">
        <v>81</v>
      </c>
      <c r="C28" s="4">
        <v>40694</v>
      </c>
      <c r="D28" t="s">
        <v>13</v>
      </c>
      <c r="E28" s="2"/>
      <c r="F28" s="19">
        <v>57.6</v>
      </c>
      <c r="G28" s="6">
        <v>43252</v>
      </c>
      <c r="H28" s="6"/>
      <c r="I28" s="19"/>
      <c r="J28" s="19"/>
      <c r="K28" s="19"/>
      <c r="L28" s="19"/>
      <c r="O28" s="7"/>
    </row>
    <row r="29" spans="2:15" x14ac:dyDescent="0.2">
      <c r="B29" s="5" t="s">
        <v>81</v>
      </c>
      <c r="C29" s="5" t="s">
        <v>83</v>
      </c>
      <c r="D29" t="s">
        <v>89</v>
      </c>
      <c r="E29" s="2"/>
      <c r="F29" s="19">
        <v>57.6</v>
      </c>
      <c r="G29" s="3"/>
      <c r="H29" s="3"/>
      <c r="I29" s="19"/>
      <c r="J29" s="19"/>
      <c r="K29" s="19"/>
      <c r="L29" s="19"/>
      <c r="O29" s="7"/>
    </row>
    <row r="30" spans="2:15" x14ac:dyDescent="0.2">
      <c r="B30" s="5"/>
      <c r="C30" s="5"/>
      <c r="E30" s="2"/>
      <c r="F30" s="19"/>
      <c r="G30" s="3"/>
      <c r="H30" s="3"/>
      <c r="I30" s="19">
        <f>SUM(F28:F29)</f>
        <v>115.2</v>
      </c>
      <c r="J30" s="19"/>
      <c r="K30" s="19"/>
      <c r="L30" s="19"/>
      <c r="O30" s="7"/>
    </row>
    <row r="31" spans="2:15" x14ac:dyDescent="0.2">
      <c r="B31" s="5" t="s">
        <v>85</v>
      </c>
      <c r="C31" s="5" t="s">
        <v>86</v>
      </c>
      <c r="D31" t="s">
        <v>97</v>
      </c>
      <c r="E31" s="2"/>
      <c r="F31" s="19">
        <v>57.6</v>
      </c>
      <c r="G31" s="3">
        <v>43314</v>
      </c>
      <c r="H31" s="3"/>
      <c r="I31" s="19"/>
      <c r="J31" s="19"/>
      <c r="K31" s="19"/>
      <c r="L31" s="19"/>
      <c r="O31" s="7"/>
    </row>
    <row r="32" spans="2:15" x14ac:dyDescent="0.2">
      <c r="B32" s="5">
        <v>42552</v>
      </c>
      <c r="C32" s="5">
        <v>42551</v>
      </c>
      <c r="D32" t="s">
        <v>160</v>
      </c>
      <c r="E32" s="2"/>
      <c r="F32" s="19">
        <v>57.6</v>
      </c>
      <c r="G32" s="3">
        <v>43314</v>
      </c>
      <c r="H32" s="3"/>
      <c r="I32" s="19"/>
      <c r="J32" s="19"/>
      <c r="K32" s="19"/>
      <c r="L32" s="19"/>
      <c r="O32" s="7"/>
    </row>
    <row r="33" spans="2:15" x14ac:dyDescent="0.2">
      <c r="B33" s="4">
        <v>42917</v>
      </c>
      <c r="C33" s="4">
        <v>40574</v>
      </c>
      <c r="D33" t="s">
        <v>166</v>
      </c>
      <c r="E33" s="2"/>
      <c r="F33" s="19">
        <v>57.6</v>
      </c>
      <c r="G33" s="3">
        <v>43314</v>
      </c>
      <c r="H33" s="3"/>
      <c r="I33" s="27"/>
      <c r="J33" s="19"/>
      <c r="K33" s="19"/>
      <c r="L33" s="19"/>
      <c r="O33" s="7"/>
    </row>
    <row r="34" spans="2:15" x14ac:dyDescent="0.2">
      <c r="B34" s="4">
        <v>43282</v>
      </c>
      <c r="C34" s="4">
        <v>43281</v>
      </c>
      <c r="D34" t="s">
        <v>170</v>
      </c>
      <c r="E34" s="2"/>
      <c r="F34" s="19">
        <v>57.6</v>
      </c>
      <c r="G34" s="3">
        <v>43314</v>
      </c>
      <c r="H34" s="3"/>
      <c r="I34" s="27"/>
      <c r="J34" s="19"/>
      <c r="K34" s="19"/>
      <c r="L34" s="19"/>
      <c r="O34" s="7"/>
    </row>
    <row r="35" spans="2:15" x14ac:dyDescent="0.2">
      <c r="B35" s="4"/>
      <c r="C35" s="4"/>
      <c r="E35" s="2"/>
      <c r="F35" s="19"/>
      <c r="G35" s="1"/>
      <c r="H35" s="1"/>
      <c r="I35" s="19">
        <f>SUM(F31:F33)</f>
        <v>172.8</v>
      </c>
      <c r="J35" s="19">
        <f>I35/120*100</f>
        <v>144.00000000000003</v>
      </c>
      <c r="K35" s="19">
        <f>I35-J35</f>
        <v>28.799999999999983</v>
      </c>
      <c r="L35" s="19"/>
      <c r="O35" s="7"/>
    </row>
    <row r="36" spans="2:15" x14ac:dyDescent="0.2">
      <c r="B36" s="4">
        <v>40422</v>
      </c>
      <c r="C36" s="4">
        <v>40786</v>
      </c>
      <c r="D36" t="s">
        <v>11</v>
      </c>
      <c r="E36" s="2"/>
      <c r="F36" s="19">
        <v>57.6</v>
      </c>
      <c r="G36" s="3">
        <v>43419</v>
      </c>
      <c r="H36" s="3"/>
      <c r="I36" s="19"/>
      <c r="J36" s="19"/>
      <c r="K36" s="19"/>
      <c r="L36" s="19"/>
      <c r="O36" s="18"/>
    </row>
    <row r="37" spans="2:15" x14ac:dyDescent="0.2">
      <c r="B37" s="5" t="s">
        <v>100</v>
      </c>
      <c r="C37" s="4">
        <v>40786</v>
      </c>
      <c r="D37" t="s">
        <v>39</v>
      </c>
      <c r="E37" s="2"/>
      <c r="F37" s="19">
        <v>57.6</v>
      </c>
      <c r="G37" s="3">
        <v>43419</v>
      </c>
      <c r="H37" s="3"/>
      <c r="I37" s="19"/>
      <c r="J37" s="19"/>
      <c r="K37" s="19"/>
      <c r="L37" s="28"/>
      <c r="O37" s="7"/>
    </row>
    <row r="38" spans="2:15" x14ac:dyDescent="0.2">
      <c r="B38" s="5" t="s">
        <v>100</v>
      </c>
      <c r="C38" s="4">
        <v>40786</v>
      </c>
      <c r="D38" t="s">
        <v>102</v>
      </c>
      <c r="E38" s="2"/>
      <c r="F38" s="19">
        <v>57.6</v>
      </c>
      <c r="G38" s="3">
        <v>43419</v>
      </c>
      <c r="H38" s="3"/>
      <c r="I38" s="19"/>
      <c r="J38" s="19"/>
      <c r="K38" s="19"/>
      <c r="L38" s="28"/>
      <c r="O38" s="7"/>
    </row>
    <row r="39" spans="2:15" x14ac:dyDescent="0.2">
      <c r="B39" s="5">
        <v>43344</v>
      </c>
      <c r="C39" s="4">
        <v>43343</v>
      </c>
      <c r="D39" t="s">
        <v>172</v>
      </c>
      <c r="E39" s="2"/>
      <c r="F39" s="19">
        <v>57.6</v>
      </c>
      <c r="G39" s="3">
        <v>43419</v>
      </c>
      <c r="H39" s="3"/>
      <c r="I39" s="19"/>
      <c r="J39" s="19"/>
      <c r="K39" s="19"/>
      <c r="L39" s="28"/>
      <c r="O39" s="7"/>
    </row>
    <row r="40" spans="2:15" x14ac:dyDescent="0.2">
      <c r="B40" s="4"/>
      <c r="C40" s="4"/>
      <c r="E40" s="2"/>
      <c r="F40" s="19"/>
      <c r="G40" s="1"/>
      <c r="H40" s="1"/>
      <c r="I40" s="19">
        <f>SUM(F36:F38)</f>
        <v>172.8</v>
      </c>
      <c r="J40" s="19">
        <f>I40/120*100</f>
        <v>144.00000000000003</v>
      </c>
      <c r="K40" s="19">
        <f>I40-J40</f>
        <v>28.799999999999983</v>
      </c>
      <c r="L40" s="19"/>
      <c r="O40" s="7"/>
    </row>
    <row r="41" spans="2:15" x14ac:dyDescent="0.2">
      <c r="B41" s="4">
        <v>41183</v>
      </c>
      <c r="C41" s="5" t="s">
        <v>31</v>
      </c>
      <c r="D41" t="s">
        <v>26</v>
      </c>
      <c r="E41" s="2"/>
      <c r="F41" s="19">
        <v>57.6</v>
      </c>
      <c r="G41" s="3">
        <v>43419</v>
      </c>
      <c r="H41" s="3"/>
      <c r="I41" s="19"/>
      <c r="J41" s="19"/>
      <c r="K41" s="19"/>
      <c r="L41" s="19"/>
      <c r="M41" s="7"/>
      <c r="N41" s="7"/>
      <c r="O41" s="7"/>
    </row>
    <row r="42" spans="2:15" x14ac:dyDescent="0.2">
      <c r="B42" s="5"/>
      <c r="C42" s="5"/>
      <c r="E42" s="2"/>
      <c r="F42" s="19"/>
      <c r="G42" s="3"/>
      <c r="H42" s="3"/>
      <c r="I42" s="19">
        <f>SUM(F41)</f>
        <v>57.6</v>
      </c>
      <c r="J42" s="19">
        <f>I42/120*100</f>
        <v>48.000000000000007</v>
      </c>
      <c r="K42" s="19">
        <f>I42-J42</f>
        <v>9.5999999999999943</v>
      </c>
      <c r="L42" s="28"/>
      <c r="O42" s="7"/>
    </row>
    <row r="43" spans="2:15" x14ac:dyDescent="0.2">
      <c r="B43" s="4">
        <v>40848</v>
      </c>
      <c r="C43" s="4">
        <v>40847</v>
      </c>
      <c r="D43" t="s">
        <v>18</v>
      </c>
      <c r="E43" s="2"/>
      <c r="F43" s="19">
        <v>57.6</v>
      </c>
      <c r="G43" s="3">
        <v>43419</v>
      </c>
      <c r="H43" s="3"/>
      <c r="I43" s="19"/>
      <c r="J43" s="19"/>
      <c r="K43" s="19"/>
      <c r="L43" s="19"/>
      <c r="M43" s="7"/>
      <c r="N43" s="7"/>
      <c r="O43" s="7"/>
    </row>
    <row r="44" spans="2:15" x14ac:dyDescent="0.2">
      <c r="B44" s="5">
        <v>41944</v>
      </c>
      <c r="C44" s="4">
        <v>41943</v>
      </c>
      <c r="D44" t="s">
        <v>28</v>
      </c>
      <c r="E44" s="2"/>
      <c r="F44" s="19">
        <v>57.6</v>
      </c>
      <c r="G44" s="3">
        <v>43419</v>
      </c>
      <c r="H44" s="3"/>
      <c r="I44" s="19"/>
      <c r="J44" s="19"/>
      <c r="K44" s="19"/>
      <c r="L44" s="19"/>
      <c r="N44" s="7"/>
      <c r="O44" s="7"/>
    </row>
    <row r="45" spans="2:15" x14ac:dyDescent="0.2">
      <c r="B45" s="4">
        <v>41944</v>
      </c>
      <c r="C45" s="4">
        <v>41943</v>
      </c>
      <c r="D45" t="s">
        <v>98</v>
      </c>
      <c r="E45" s="2"/>
      <c r="F45" s="19">
        <v>57.6</v>
      </c>
      <c r="G45" s="3">
        <v>43419</v>
      </c>
      <c r="H45" s="3"/>
      <c r="I45" s="19"/>
      <c r="J45" s="19"/>
      <c r="K45" s="19"/>
      <c r="L45" s="19"/>
      <c r="N45" s="7"/>
      <c r="O45" s="7"/>
    </row>
    <row r="46" spans="2:15" x14ac:dyDescent="0.2">
      <c r="B46" s="4">
        <v>41944</v>
      </c>
      <c r="C46" s="4">
        <v>41943</v>
      </c>
      <c r="D46" t="s">
        <v>143</v>
      </c>
      <c r="E46" s="2"/>
      <c r="F46" s="19">
        <v>57.6</v>
      </c>
      <c r="G46" s="3">
        <v>43419</v>
      </c>
      <c r="H46" s="3"/>
      <c r="I46" s="19"/>
      <c r="J46" s="19"/>
      <c r="K46" s="19"/>
      <c r="L46" s="19"/>
      <c r="N46" s="7"/>
      <c r="O46" s="7"/>
    </row>
    <row r="47" spans="2:15" x14ac:dyDescent="0.2">
      <c r="B47" s="4" t="s">
        <v>174</v>
      </c>
      <c r="C47" s="4">
        <v>43404</v>
      </c>
      <c r="D47" t="s">
        <v>175</v>
      </c>
      <c r="E47" s="2"/>
      <c r="F47" s="19">
        <v>57.6</v>
      </c>
      <c r="G47" s="3">
        <v>43419</v>
      </c>
      <c r="H47" s="3"/>
      <c r="I47" s="19"/>
      <c r="J47" s="19"/>
      <c r="K47" s="19"/>
      <c r="L47" s="19"/>
      <c r="N47" s="7"/>
      <c r="O47" s="7"/>
    </row>
    <row r="48" spans="2:15" x14ac:dyDescent="0.2">
      <c r="B48" s="4">
        <v>43405</v>
      </c>
      <c r="C48" s="4">
        <v>43404</v>
      </c>
      <c r="D48" t="s">
        <v>176</v>
      </c>
      <c r="E48" s="2"/>
      <c r="F48" s="19">
        <v>72</v>
      </c>
      <c r="G48" s="3">
        <v>43419</v>
      </c>
      <c r="H48" s="3"/>
      <c r="I48" s="19"/>
      <c r="J48" s="19"/>
      <c r="K48" s="19"/>
      <c r="L48" s="19"/>
      <c r="N48" s="7"/>
      <c r="O48" s="7"/>
    </row>
    <row r="49" spans="2:15" x14ac:dyDescent="0.2">
      <c r="B49" s="4">
        <v>43405</v>
      </c>
      <c r="C49" s="4">
        <v>43404</v>
      </c>
      <c r="D49" t="s">
        <v>177</v>
      </c>
      <c r="E49" s="2"/>
      <c r="F49" s="19">
        <v>120</v>
      </c>
      <c r="G49" s="3">
        <v>43419</v>
      </c>
      <c r="H49" s="3"/>
      <c r="I49" s="19"/>
      <c r="J49" s="19"/>
      <c r="K49" s="19"/>
      <c r="L49" s="19"/>
      <c r="N49" s="7"/>
      <c r="O49" s="7"/>
    </row>
    <row r="50" spans="2:15" x14ac:dyDescent="0.2">
      <c r="C50" s="4"/>
      <c r="F50" s="19"/>
      <c r="G50" s="3"/>
      <c r="I50" s="19">
        <f>SUM(F43:F49)</f>
        <v>480</v>
      </c>
      <c r="J50" s="19">
        <f>I50/120*100</f>
        <v>400</v>
      </c>
      <c r="K50" s="19">
        <f>I50-J50</f>
        <v>80</v>
      </c>
      <c r="L50" s="19"/>
    </row>
    <row r="51" spans="2:15" x14ac:dyDescent="0.2">
      <c r="E51" s="2"/>
      <c r="F51" s="19"/>
      <c r="I51" s="19"/>
      <c r="J51" s="19"/>
      <c r="K51" s="19"/>
      <c r="L51" s="19"/>
    </row>
    <row r="52" spans="2:15" x14ac:dyDescent="0.2">
      <c r="E52" s="2"/>
      <c r="F52" s="19"/>
      <c r="I52" s="19"/>
      <c r="J52" s="19"/>
      <c r="K52" s="19"/>
      <c r="L52" s="19"/>
    </row>
    <row r="53" spans="2:15" x14ac:dyDescent="0.2">
      <c r="E53" s="2"/>
      <c r="F53" s="19"/>
      <c r="I53" s="19"/>
      <c r="J53" s="19"/>
      <c r="K53" s="19"/>
      <c r="L53" s="19"/>
    </row>
    <row r="54" spans="2:15" x14ac:dyDescent="0.2">
      <c r="F54" s="19">
        <f>SUM(F4:F53)</f>
        <v>2380.7999999999984</v>
      </c>
      <c r="I54" s="19">
        <f>SUM(I50,I42,I40,I35,I30,I27,I24,I21,I18)</f>
        <v>2265.6000000000004</v>
      </c>
      <c r="J54" s="19">
        <f>SUM(J3:J53)</f>
        <v>1792.0000000000002</v>
      </c>
      <c r="K54" s="19">
        <f>SUM(K50,K42,K40,K35,K27,K24,K21,K18)</f>
        <v>358.4</v>
      </c>
    </row>
    <row r="55" spans="2:15" x14ac:dyDescent="0.2">
      <c r="F55" s="19">
        <f>F54/12</f>
        <v>198.39999999999986</v>
      </c>
      <c r="I55" s="19">
        <f>I54/12</f>
        <v>188.80000000000004</v>
      </c>
      <c r="J55" s="19">
        <f>J54/12</f>
        <v>149.33333333333334</v>
      </c>
      <c r="K55" s="19">
        <f>K54/12</f>
        <v>29.866666666666664</v>
      </c>
      <c r="L55" s="19"/>
    </row>
    <row r="57" spans="2:15" x14ac:dyDescent="0.2">
      <c r="L57" s="19"/>
    </row>
    <row r="67" spans="7:7" x14ac:dyDescent="0.2">
      <c r="G67" t="s">
        <v>171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9EBE-E394-41C2-BA6F-BC317F49747D}">
  <dimension ref="B1:O67"/>
  <sheetViews>
    <sheetView tabSelected="1" workbookViewId="0">
      <selection activeCell="A21" sqref="A21:XFD21"/>
    </sheetView>
  </sheetViews>
  <sheetFormatPr baseColWidth="10" defaultRowHeight="12.75" x14ac:dyDescent="0.2"/>
  <cols>
    <col min="2" max="2" width="5.5703125" bestFit="1" customWidth="1"/>
    <col min="3" max="3" width="7.140625" bestFit="1" customWidth="1"/>
    <col min="4" max="4" width="22.42578125" bestFit="1" customWidth="1"/>
    <col min="5" max="5" width="12.85546875" bestFit="1" customWidth="1"/>
    <col min="6" max="6" width="7.5703125" bestFit="1" customWidth="1"/>
    <col min="7" max="7" width="10.140625" bestFit="1" customWidth="1"/>
    <col min="8" max="8" width="10.140625" customWidth="1"/>
    <col min="9" max="12" width="7.5703125" bestFit="1" customWidth="1"/>
  </cols>
  <sheetData>
    <row r="1" spans="2:15" x14ac:dyDescent="0.2">
      <c r="E1" s="2"/>
      <c r="F1" s="19"/>
      <c r="I1" s="19"/>
      <c r="J1" s="19"/>
      <c r="K1" s="19"/>
      <c r="L1" s="19"/>
    </row>
    <row r="2" spans="2:15" x14ac:dyDescent="0.2">
      <c r="E2" s="2"/>
      <c r="F2" s="19"/>
      <c r="G2" t="s">
        <v>125</v>
      </c>
      <c r="I2" s="19" t="s">
        <v>164</v>
      </c>
      <c r="J2" s="19" t="s">
        <v>158</v>
      </c>
      <c r="K2" s="19" t="s">
        <v>159</v>
      </c>
      <c r="L2" s="19"/>
    </row>
    <row r="3" spans="2:15" x14ac:dyDescent="0.2">
      <c r="E3" s="2"/>
      <c r="F3" s="19"/>
      <c r="I3" s="19"/>
      <c r="J3" s="19"/>
      <c r="K3" s="19"/>
      <c r="L3" s="19"/>
    </row>
    <row r="4" spans="2:15" x14ac:dyDescent="0.2">
      <c r="B4" s="4">
        <v>41640</v>
      </c>
      <c r="C4" s="4">
        <v>42004</v>
      </c>
      <c r="D4" t="s">
        <v>112</v>
      </c>
      <c r="E4" s="2"/>
      <c r="F4" s="19">
        <v>57.6</v>
      </c>
      <c r="G4" s="6">
        <v>43474</v>
      </c>
      <c r="H4" s="6"/>
      <c r="I4" s="19"/>
      <c r="J4" s="19"/>
      <c r="K4" s="19"/>
      <c r="L4" s="19"/>
      <c r="O4" s="7"/>
    </row>
    <row r="5" spans="2:15" x14ac:dyDescent="0.2">
      <c r="B5" s="4">
        <v>41640</v>
      </c>
      <c r="C5" s="4">
        <v>42004</v>
      </c>
      <c r="D5" t="s">
        <v>113</v>
      </c>
      <c r="E5" s="2"/>
      <c r="F5" s="19">
        <v>57.6</v>
      </c>
      <c r="G5" s="6">
        <v>43474</v>
      </c>
      <c r="H5" s="6"/>
      <c r="I5" s="19"/>
      <c r="J5" s="19"/>
      <c r="K5" s="19"/>
      <c r="L5" s="19"/>
      <c r="O5" s="7"/>
    </row>
    <row r="6" spans="2:15" x14ac:dyDescent="0.2">
      <c r="B6" s="4">
        <v>40179</v>
      </c>
      <c r="C6" s="4">
        <v>40908</v>
      </c>
      <c r="D6" t="s">
        <v>3</v>
      </c>
      <c r="E6" s="2"/>
      <c r="F6" s="19">
        <v>57.6</v>
      </c>
      <c r="G6" s="6">
        <v>43474</v>
      </c>
      <c r="H6" s="6"/>
      <c r="I6" s="19"/>
      <c r="J6" s="19"/>
      <c r="K6" s="19"/>
      <c r="L6" s="19"/>
      <c r="O6" s="7"/>
    </row>
    <row r="7" spans="2:15" x14ac:dyDescent="0.2">
      <c r="B7" s="4">
        <v>40179</v>
      </c>
      <c r="C7" s="4">
        <v>40543</v>
      </c>
      <c r="D7" t="s">
        <v>4</v>
      </c>
      <c r="E7" s="2"/>
      <c r="F7" s="19">
        <v>57.6</v>
      </c>
      <c r="G7" s="6">
        <v>43474</v>
      </c>
      <c r="H7" s="6"/>
      <c r="I7" s="19"/>
      <c r="J7" s="19"/>
      <c r="K7" s="19"/>
      <c r="L7" s="19"/>
      <c r="O7" s="7"/>
    </row>
    <row r="8" spans="2:15" x14ac:dyDescent="0.2">
      <c r="B8" s="4">
        <v>40179</v>
      </c>
      <c r="C8" s="4">
        <v>40908</v>
      </c>
      <c r="D8" t="s">
        <v>127</v>
      </c>
      <c r="E8" s="2"/>
      <c r="F8" s="19">
        <v>57.6</v>
      </c>
      <c r="G8" s="6">
        <v>43474</v>
      </c>
      <c r="H8" s="6"/>
      <c r="I8" s="19"/>
      <c r="J8" s="19"/>
      <c r="K8" s="19"/>
      <c r="L8" s="19"/>
      <c r="O8" s="7"/>
    </row>
    <row r="9" spans="2:15" x14ac:dyDescent="0.2">
      <c r="B9" s="4">
        <v>40179</v>
      </c>
      <c r="C9" s="4">
        <v>40908</v>
      </c>
      <c r="D9" t="s">
        <v>6</v>
      </c>
      <c r="E9" s="2"/>
      <c r="F9" s="19">
        <v>57.6</v>
      </c>
      <c r="G9" s="6">
        <v>43474</v>
      </c>
      <c r="H9" s="6"/>
      <c r="I9" s="19"/>
      <c r="J9" s="19"/>
      <c r="K9" s="19"/>
      <c r="L9" s="19"/>
      <c r="O9" s="7"/>
    </row>
    <row r="10" spans="2:15" x14ac:dyDescent="0.2">
      <c r="B10" s="4">
        <v>40179</v>
      </c>
      <c r="C10" s="4">
        <v>41274</v>
      </c>
      <c r="D10" t="s">
        <v>24</v>
      </c>
      <c r="E10" s="2"/>
      <c r="F10" s="19">
        <v>57.6</v>
      </c>
      <c r="G10" s="6">
        <v>43474</v>
      </c>
      <c r="H10" s="6"/>
      <c r="I10" s="19"/>
      <c r="J10" s="19"/>
      <c r="K10" s="19"/>
      <c r="L10" s="19"/>
      <c r="O10" s="7"/>
    </row>
    <row r="11" spans="2:15" x14ac:dyDescent="0.2">
      <c r="B11" s="4">
        <v>40179</v>
      </c>
      <c r="C11" s="4">
        <v>41639</v>
      </c>
      <c r="D11" t="s">
        <v>29</v>
      </c>
      <c r="E11" s="2"/>
      <c r="F11" s="19">
        <v>57.6</v>
      </c>
      <c r="G11" s="6">
        <v>43474</v>
      </c>
      <c r="H11" s="6"/>
      <c r="I11" s="19"/>
      <c r="J11" s="19"/>
      <c r="K11" s="19"/>
      <c r="L11" s="19"/>
      <c r="O11" s="7"/>
    </row>
    <row r="12" spans="2:15" x14ac:dyDescent="0.2">
      <c r="B12" s="5" t="s">
        <v>58</v>
      </c>
      <c r="C12" s="5" t="s">
        <v>59</v>
      </c>
      <c r="D12" t="s">
        <v>50</v>
      </c>
      <c r="E12" s="2"/>
      <c r="F12" s="19">
        <v>57.6</v>
      </c>
      <c r="G12" s="6">
        <v>43474</v>
      </c>
      <c r="H12" s="6"/>
      <c r="I12" s="19"/>
      <c r="J12" s="19"/>
      <c r="K12" s="19"/>
      <c r="L12" s="19"/>
      <c r="O12" s="7"/>
    </row>
    <row r="13" spans="2:15" x14ac:dyDescent="0.2">
      <c r="B13" s="5" t="s">
        <v>58</v>
      </c>
      <c r="C13" s="5" t="s">
        <v>59</v>
      </c>
      <c r="D13" t="s">
        <v>14</v>
      </c>
      <c r="E13" s="2"/>
      <c r="F13" s="19">
        <v>57.6</v>
      </c>
      <c r="G13" s="6">
        <v>43474</v>
      </c>
      <c r="H13" s="6"/>
      <c r="I13" s="19"/>
      <c r="J13" s="19"/>
      <c r="K13" s="19"/>
      <c r="L13" s="19"/>
      <c r="O13" s="7"/>
    </row>
    <row r="14" spans="2:15" x14ac:dyDescent="0.2">
      <c r="B14" s="5">
        <v>42005</v>
      </c>
      <c r="C14" s="5">
        <v>42735</v>
      </c>
      <c r="D14" t="s">
        <v>134</v>
      </c>
      <c r="E14" s="2"/>
      <c r="F14" s="19">
        <v>172.8</v>
      </c>
      <c r="G14" s="6"/>
      <c r="H14" s="6"/>
      <c r="I14" s="19"/>
      <c r="J14" s="19"/>
      <c r="K14" s="19"/>
      <c r="L14" s="19"/>
      <c r="O14" s="7"/>
    </row>
    <row r="15" spans="2:15" x14ac:dyDescent="0.2">
      <c r="B15" s="5">
        <v>42736</v>
      </c>
      <c r="C15" s="5">
        <v>43100</v>
      </c>
      <c r="D15" t="s">
        <v>167</v>
      </c>
      <c r="E15" s="2"/>
      <c r="F15" s="19">
        <v>57.6</v>
      </c>
      <c r="G15" s="6">
        <v>43474</v>
      </c>
      <c r="H15" s="6"/>
      <c r="I15" s="19"/>
      <c r="J15" s="19"/>
      <c r="K15" s="19"/>
      <c r="L15" s="19"/>
      <c r="O15" s="7"/>
    </row>
    <row r="16" spans="2:15" x14ac:dyDescent="0.2">
      <c r="B16" s="5">
        <v>43101</v>
      </c>
      <c r="C16" s="5">
        <v>43465</v>
      </c>
      <c r="D16" t="s">
        <v>162</v>
      </c>
      <c r="E16" s="2"/>
      <c r="F16" s="19">
        <v>57.6</v>
      </c>
      <c r="G16" s="6"/>
      <c r="H16" s="6"/>
      <c r="I16" s="19"/>
      <c r="J16" s="19"/>
      <c r="K16" s="19"/>
      <c r="L16" s="19"/>
      <c r="O16" s="7"/>
    </row>
    <row r="17" spans="2:15" x14ac:dyDescent="0.2">
      <c r="B17" s="5">
        <v>43101</v>
      </c>
      <c r="C17" s="5">
        <v>43465</v>
      </c>
      <c r="D17" t="s">
        <v>173</v>
      </c>
      <c r="E17" s="2"/>
      <c r="F17" s="19">
        <v>57.6</v>
      </c>
      <c r="G17" s="6"/>
      <c r="H17" s="6"/>
      <c r="I17" s="19"/>
      <c r="J17" s="19"/>
      <c r="K17" s="19"/>
      <c r="L17" s="19"/>
      <c r="O17" s="7"/>
    </row>
    <row r="18" spans="2:15" x14ac:dyDescent="0.2">
      <c r="B18" s="5">
        <v>43466</v>
      </c>
      <c r="C18" s="5">
        <v>43830</v>
      </c>
      <c r="D18" t="s">
        <v>70</v>
      </c>
      <c r="E18" s="2"/>
      <c r="F18" s="19">
        <v>57.6</v>
      </c>
      <c r="G18" s="6">
        <v>43474</v>
      </c>
      <c r="H18" s="6"/>
      <c r="I18" s="19"/>
      <c r="J18" s="19"/>
      <c r="K18" s="19"/>
      <c r="L18" s="19"/>
      <c r="O18" s="7"/>
    </row>
    <row r="19" spans="2:15" x14ac:dyDescent="0.2">
      <c r="B19" s="5"/>
      <c r="C19" s="5"/>
      <c r="E19" s="2"/>
      <c r="F19" s="19"/>
      <c r="G19" s="6"/>
      <c r="H19" s="6"/>
      <c r="I19" s="19">
        <f>SUM(F4:F17)</f>
        <v>921.60000000000025</v>
      </c>
      <c r="J19" s="19">
        <f>I19/120*100</f>
        <v>768.00000000000023</v>
      </c>
      <c r="K19" s="19">
        <f>I19-J19</f>
        <v>153.60000000000002</v>
      </c>
      <c r="L19" s="19"/>
      <c r="M19" s="19"/>
      <c r="O19" s="7"/>
    </row>
    <row r="20" spans="2:15" x14ac:dyDescent="0.2">
      <c r="B20" s="4">
        <v>40575</v>
      </c>
      <c r="C20" s="4">
        <v>40574</v>
      </c>
      <c r="D20" t="s">
        <v>12</v>
      </c>
      <c r="E20" s="2"/>
      <c r="F20" s="19">
        <v>57.6</v>
      </c>
      <c r="G20" s="6"/>
      <c r="H20" s="6"/>
      <c r="I20" s="27"/>
      <c r="J20" s="19"/>
      <c r="K20" s="19"/>
      <c r="L20" s="19"/>
      <c r="O20" s="7"/>
    </row>
    <row r="21" spans="2:15" x14ac:dyDescent="0.2">
      <c r="B21" s="4"/>
      <c r="C21" s="4"/>
      <c r="E21" s="2"/>
      <c r="F21" s="19"/>
      <c r="G21" s="3"/>
      <c r="H21" s="3"/>
      <c r="I21" s="19">
        <f>SUM(F20:F20)</f>
        <v>57.6</v>
      </c>
      <c r="J21" s="19">
        <f>I21/120*100</f>
        <v>48.000000000000007</v>
      </c>
      <c r="K21" s="19">
        <f>I21-J21</f>
        <v>9.5999999999999943</v>
      </c>
      <c r="L21" s="19"/>
      <c r="O21" s="7"/>
    </row>
    <row r="22" spans="2:15" x14ac:dyDescent="0.2">
      <c r="B22" s="4">
        <v>40969</v>
      </c>
      <c r="C22" s="4">
        <v>40967</v>
      </c>
      <c r="D22" t="s">
        <v>25</v>
      </c>
      <c r="E22" s="2"/>
      <c r="F22" s="19">
        <v>57.6</v>
      </c>
      <c r="G22" s="6"/>
      <c r="H22" s="6"/>
      <c r="I22" s="19"/>
      <c r="J22" s="19"/>
      <c r="K22" s="19"/>
      <c r="L22" s="19"/>
      <c r="O22" s="7"/>
    </row>
    <row r="23" spans="2:15" x14ac:dyDescent="0.2">
      <c r="B23" s="4">
        <v>40969</v>
      </c>
      <c r="C23" s="4">
        <v>40967</v>
      </c>
      <c r="D23" t="s">
        <v>68</v>
      </c>
      <c r="E23" s="2"/>
      <c r="F23" s="19">
        <v>57.6</v>
      </c>
      <c r="G23" s="6"/>
      <c r="H23" s="6"/>
      <c r="I23" s="19"/>
      <c r="J23" s="19"/>
      <c r="K23" s="19"/>
      <c r="L23" s="19"/>
      <c r="O23" s="7"/>
    </row>
    <row r="24" spans="2:15" x14ac:dyDescent="0.2">
      <c r="B24" s="4"/>
      <c r="C24" s="4"/>
      <c r="E24" s="2"/>
      <c r="F24" s="19"/>
      <c r="G24" s="1"/>
      <c r="H24" s="1"/>
      <c r="I24" s="19">
        <f>SUM(F22:F23)</f>
        <v>115.2</v>
      </c>
      <c r="J24" s="19">
        <f>I24/120*100</f>
        <v>96.000000000000014</v>
      </c>
      <c r="K24" s="19">
        <f>I24-J24</f>
        <v>19.199999999999989</v>
      </c>
      <c r="L24" s="19"/>
      <c r="O24" s="7"/>
    </row>
    <row r="25" spans="2:15" x14ac:dyDescent="0.2">
      <c r="B25" s="5" t="s">
        <v>72</v>
      </c>
      <c r="C25" s="10" t="s">
        <v>73</v>
      </c>
      <c r="D25" t="s">
        <v>74</v>
      </c>
      <c r="E25" s="2"/>
      <c r="F25" s="19">
        <v>57.6</v>
      </c>
      <c r="G25" s="6"/>
      <c r="H25" s="6"/>
      <c r="I25" s="19"/>
      <c r="J25" s="19"/>
      <c r="K25" s="19"/>
      <c r="L25" s="19"/>
      <c r="O25" s="7"/>
    </row>
    <row r="26" spans="2:15" x14ac:dyDescent="0.2">
      <c r="B26" s="5">
        <v>42826</v>
      </c>
      <c r="C26" s="10">
        <v>42825</v>
      </c>
      <c r="D26" t="s">
        <v>17</v>
      </c>
      <c r="E26" s="2"/>
      <c r="F26" s="19">
        <v>57.6</v>
      </c>
      <c r="G26" s="6"/>
      <c r="H26" s="6"/>
      <c r="I26" s="19"/>
      <c r="J26" s="19"/>
      <c r="K26" s="19"/>
      <c r="L26" s="19"/>
      <c r="O26" s="7"/>
    </row>
    <row r="27" spans="2:15" x14ac:dyDescent="0.2">
      <c r="B27" s="4"/>
      <c r="C27" s="4"/>
      <c r="E27" s="2"/>
      <c r="F27" s="19"/>
      <c r="G27" s="1"/>
      <c r="H27" s="1"/>
      <c r="I27" s="19">
        <f>SUM(F25:F26)</f>
        <v>115.2</v>
      </c>
      <c r="J27" s="19">
        <f>I27/120*100</f>
        <v>96.000000000000014</v>
      </c>
      <c r="K27" s="19">
        <f>I27-J27</f>
        <v>19.199999999999989</v>
      </c>
      <c r="L27" s="19"/>
      <c r="O27" s="7"/>
    </row>
    <row r="28" spans="2:15" x14ac:dyDescent="0.2">
      <c r="B28" s="5" t="s">
        <v>81</v>
      </c>
      <c r="C28" s="4">
        <v>40694</v>
      </c>
      <c r="D28" t="s">
        <v>13</v>
      </c>
      <c r="E28" s="2"/>
      <c r="F28" s="19">
        <v>57.6</v>
      </c>
      <c r="G28" s="6"/>
      <c r="H28" s="6"/>
      <c r="I28" s="19"/>
      <c r="J28" s="19"/>
      <c r="K28" s="19"/>
      <c r="L28" s="19"/>
      <c r="O28" s="7"/>
    </row>
    <row r="29" spans="2:15" x14ac:dyDescent="0.2">
      <c r="B29" s="5" t="s">
        <v>81</v>
      </c>
      <c r="C29" s="5" t="s">
        <v>83</v>
      </c>
      <c r="D29" t="s">
        <v>89</v>
      </c>
      <c r="E29" s="2"/>
      <c r="F29" s="19">
        <v>57.6</v>
      </c>
      <c r="G29" s="3"/>
      <c r="H29" s="3"/>
      <c r="I29" s="19"/>
      <c r="J29" s="19"/>
      <c r="K29" s="19"/>
      <c r="L29" s="19"/>
      <c r="O29" s="7"/>
    </row>
    <row r="30" spans="2:15" x14ac:dyDescent="0.2">
      <c r="B30" s="5"/>
      <c r="C30" s="5"/>
      <c r="E30" s="2"/>
      <c r="F30" s="19"/>
      <c r="G30" s="3"/>
      <c r="H30" s="3"/>
      <c r="I30" s="19">
        <f>SUM(F28:F29)</f>
        <v>115.2</v>
      </c>
      <c r="J30" s="19"/>
      <c r="K30" s="19"/>
      <c r="L30" s="19"/>
      <c r="O30" s="7"/>
    </row>
    <row r="31" spans="2:15" x14ac:dyDescent="0.2">
      <c r="B31" s="5" t="s">
        <v>85</v>
      </c>
      <c r="C31" s="5" t="s">
        <v>86</v>
      </c>
      <c r="D31" t="s">
        <v>97</v>
      </c>
      <c r="E31" s="2"/>
      <c r="F31" s="19">
        <v>57.6</v>
      </c>
      <c r="G31" s="3"/>
      <c r="H31" s="3"/>
      <c r="I31" s="19"/>
      <c r="J31" s="19"/>
      <c r="K31" s="19"/>
      <c r="L31" s="19"/>
      <c r="O31" s="7"/>
    </row>
    <row r="32" spans="2:15" x14ac:dyDescent="0.2">
      <c r="B32" s="5">
        <v>42552</v>
      </c>
      <c r="C32" s="5">
        <v>42551</v>
      </c>
      <c r="D32" t="s">
        <v>160</v>
      </c>
      <c r="E32" s="2"/>
      <c r="F32" s="19">
        <v>57.6</v>
      </c>
      <c r="G32" s="3"/>
      <c r="H32" s="3"/>
      <c r="I32" s="19"/>
      <c r="J32" s="19"/>
      <c r="K32" s="19"/>
      <c r="L32" s="19"/>
      <c r="O32" s="7"/>
    </row>
    <row r="33" spans="2:15" x14ac:dyDescent="0.2">
      <c r="B33" s="4">
        <v>42917</v>
      </c>
      <c r="C33" s="4">
        <v>40574</v>
      </c>
      <c r="D33" t="s">
        <v>166</v>
      </c>
      <c r="E33" s="2"/>
      <c r="F33" s="19">
        <v>57.6</v>
      </c>
      <c r="G33" s="3"/>
      <c r="H33" s="3"/>
      <c r="I33" s="27"/>
      <c r="J33" s="19"/>
      <c r="K33" s="19"/>
      <c r="L33" s="19"/>
      <c r="O33" s="7"/>
    </row>
    <row r="34" spans="2:15" x14ac:dyDescent="0.2">
      <c r="B34" s="4">
        <v>43282</v>
      </c>
      <c r="C34" s="4">
        <v>43281</v>
      </c>
      <c r="D34" t="s">
        <v>170</v>
      </c>
      <c r="E34" s="2"/>
      <c r="F34" s="19">
        <v>57.6</v>
      </c>
      <c r="G34" s="3"/>
      <c r="H34" s="3"/>
      <c r="I34" s="27"/>
      <c r="J34" s="19"/>
      <c r="K34" s="19"/>
      <c r="L34" s="19"/>
      <c r="O34" s="7"/>
    </row>
    <row r="35" spans="2:15" x14ac:dyDescent="0.2">
      <c r="B35" s="4"/>
      <c r="C35" s="4"/>
      <c r="E35" s="2"/>
      <c r="F35" s="19"/>
      <c r="G35" s="1"/>
      <c r="H35" s="1"/>
      <c r="I35" s="19">
        <f>SUM(F31:F33)</f>
        <v>172.8</v>
      </c>
      <c r="J35" s="19">
        <f>I35/120*100</f>
        <v>144.00000000000003</v>
      </c>
      <c r="K35" s="19">
        <f>I35-J35</f>
        <v>28.799999999999983</v>
      </c>
      <c r="L35" s="19"/>
      <c r="O35" s="7"/>
    </row>
    <row r="36" spans="2:15" x14ac:dyDescent="0.2">
      <c r="B36" s="4">
        <v>40422</v>
      </c>
      <c r="C36" s="4">
        <v>40786</v>
      </c>
      <c r="D36" t="s">
        <v>11</v>
      </c>
      <c r="E36" s="2"/>
      <c r="F36" s="19">
        <v>57.6</v>
      </c>
      <c r="G36" s="3"/>
      <c r="H36" s="3"/>
      <c r="I36" s="19"/>
      <c r="J36" s="19"/>
      <c r="K36" s="19"/>
      <c r="L36" s="19"/>
      <c r="O36" s="18"/>
    </row>
    <row r="37" spans="2:15" x14ac:dyDescent="0.2">
      <c r="B37" s="5" t="s">
        <v>100</v>
      </c>
      <c r="C37" s="4">
        <v>40786</v>
      </c>
      <c r="D37" t="s">
        <v>39</v>
      </c>
      <c r="E37" s="2"/>
      <c r="F37" s="19">
        <v>57.6</v>
      </c>
      <c r="G37" s="3"/>
      <c r="H37" s="3"/>
      <c r="I37" s="19"/>
      <c r="J37" s="19"/>
      <c r="K37" s="19"/>
      <c r="L37" s="28"/>
      <c r="O37" s="7"/>
    </row>
    <row r="38" spans="2:15" x14ac:dyDescent="0.2">
      <c r="B38" s="5" t="s">
        <v>100</v>
      </c>
      <c r="C38" s="4">
        <v>40786</v>
      </c>
      <c r="D38" t="s">
        <v>102</v>
      </c>
      <c r="E38" s="2"/>
      <c r="F38" s="19">
        <v>57.6</v>
      </c>
      <c r="G38" s="3"/>
      <c r="H38" s="3"/>
      <c r="I38" s="19"/>
      <c r="J38" s="19"/>
      <c r="K38" s="19"/>
      <c r="L38" s="28"/>
      <c r="O38" s="7"/>
    </row>
    <row r="39" spans="2:15" x14ac:dyDescent="0.2">
      <c r="B39" s="5">
        <v>43344</v>
      </c>
      <c r="C39" s="4">
        <v>43343</v>
      </c>
      <c r="D39" t="s">
        <v>172</v>
      </c>
      <c r="E39" s="2"/>
      <c r="F39" s="19">
        <v>57.6</v>
      </c>
      <c r="G39" s="3"/>
      <c r="H39" s="3"/>
      <c r="I39" s="19"/>
      <c r="J39" s="19"/>
      <c r="K39" s="19"/>
      <c r="L39" s="28"/>
      <c r="O39" s="7"/>
    </row>
    <row r="40" spans="2:15" x14ac:dyDescent="0.2">
      <c r="B40" s="4"/>
      <c r="C40" s="4"/>
      <c r="E40" s="2"/>
      <c r="F40" s="19"/>
      <c r="G40" s="1"/>
      <c r="H40" s="1"/>
      <c r="I40" s="19">
        <f>SUM(F36:F38)</f>
        <v>172.8</v>
      </c>
      <c r="J40" s="19">
        <f>I40/120*100</f>
        <v>144.00000000000003</v>
      </c>
      <c r="K40" s="19">
        <f>I40-J40</f>
        <v>28.799999999999983</v>
      </c>
      <c r="L40" s="19"/>
      <c r="O40" s="7"/>
    </row>
    <row r="41" spans="2:15" x14ac:dyDescent="0.2">
      <c r="B41" s="4">
        <v>41183</v>
      </c>
      <c r="C41" s="5" t="s">
        <v>31</v>
      </c>
      <c r="D41" t="s">
        <v>26</v>
      </c>
      <c r="E41" s="2"/>
      <c r="F41" s="19">
        <v>57.6</v>
      </c>
      <c r="G41" s="3"/>
      <c r="H41" s="3"/>
      <c r="I41" s="19"/>
      <c r="J41" s="19"/>
      <c r="K41" s="19"/>
      <c r="L41" s="19"/>
      <c r="M41" s="7"/>
      <c r="N41" s="7"/>
      <c r="O41" s="7"/>
    </row>
    <row r="42" spans="2:15" x14ac:dyDescent="0.2">
      <c r="B42" s="5"/>
      <c r="C42" s="5"/>
      <c r="E42" s="2"/>
      <c r="F42" s="19"/>
      <c r="G42" s="3"/>
      <c r="H42" s="3"/>
      <c r="I42" s="19">
        <f>SUM(F41)</f>
        <v>57.6</v>
      </c>
      <c r="J42" s="19">
        <f>I42/120*100</f>
        <v>48.000000000000007</v>
      </c>
      <c r="K42" s="19">
        <f>I42-J42</f>
        <v>9.5999999999999943</v>
      </c>
      <c r="L42" s="28"/>
      <c r="O42" s="7"/>
    </row>
    <row r="43" spans="2:15" x14ac:dyDescent="0.2">
      <c r="B43" s="4">
        <v>40848</v>
      </c>
      <c r="C43" s="4">
        <v>40847</v>
      </c>
      <c r="D43" t="s">
        <v>18</v>
      </c>
      <c r="E43" s="2"/>
      <c r="F43" s="19">
        <v>57.6</v>
      </c>
      <c r="G43" s="3"/>
      <c r="H43" s="3"/>
      <c r="I43" s="19"/>
      <c r="J43" s="19"/>
      <c r="K43" s="19"/>
      <c r="L43" s="19"/>
      <c r="M43" s="7"/>
      <c r="N43" s="7"/>
      <c r="O43" s="7"/>
    </row>
    <row r="44" spans="2:15" x14ac:dyDescent="0.2">
      <c r="B44" s="5">
        <v>41944</v>
      </c>
      <c r="C44" s="4">
        <v>41943</v>
      </c>
      <c r="D44" t="s">
        <v>28</v>
      </c>
      <c r="E44" s="2"/>
      <c r="F44" s="19">
        <v>57.6</v>
      </c>
      <c r="G44" s="3"/>
      <c r="H44" s="3"/>
      <c r="I44" s="19"/>
      <c r="J44" s="19"/>
      <c r="K44" s="19"/>
      <c r="L44" s="19"/>
      <c r="N44" s="7"/>
      <c r="O44" s="7"/>
    </row>
    <row r="45" spans="2:15" x14ac:dyDescent="0.2">
      <c r="B45" s="4">
        <v>41944</v>
      </c>
      <c r="C45" s="4">
        <v>41943</v>
      </c>
      <c r="D45" t="s">
        <v>98</v>
      </c>
      <c r="E45" s="2"/>
      <c r="F45" s="19">
        <v>57.6</v>
      </c>
      <c r="G45" s="3"/>
      <c r="H45" s="3"/>
      <c r="I45" s="19"/>
      <c r="J45" s="19"/>
      <c r="K45" s="19"/>
      <c r="L45" s="19"/>
      <c r="N45" s="7"/>
      <c r="O45" s="7"/>
    </row>
    <row r="46" spans="2:15" x14ac:dyDescent="0.2">
      <c r="B46" s="4">
        <v>41944</v>
      </c>
      <c r="C46" s="4">
        <v>41943</v>
      </c>
      <c r="D46" t="s">
        <v>143</v>
      </c>
      <c r="E46" s="2"/>
      <c r="F46" s="19">
        <v>57.6</v>
      </c>
      <c r="G46" s="3"/>
      <c r="H46" s="3"/>
      <c r="I46" s="19"/>
      <c r="J46" s="19"/>
      <c r="K46" s="19"/>
      <c r="L46" s="19"/>
      <c r="N46" s="7"/>
      <c r="O46" s="7"/>
    </row>
    <row r="47" spans="2:15" x14ac:dyDescent="0.2">
      <c r="B47" s="4" t="s">
        <v>174</v>
      </c>
      <c r="C47" s="4">
        <v>43404</v>
      </c>
      <c r="D47" t="s">
        <v>175</v>
      </c>
      <c r="E47" s="2"/>
      <c r="F47" s="19">
        <v>57.6</v>
      </c>
      <c r="G47" s="3"/>
      <c r="H47" s="3"/>
      <c r="I47" s="19"/>
      <c r="J47" s="19"/>
      <c r="K47" s="19"/>
      <c r="L47" s="19"/>
      <c r="N47" s="7"/>
      <c r="O47" s="7"/>
    </row>
    <row r="48" spans="2:15" x14ac:dyDescent="0.2">
      <c r="B48" s="4">
        <v>43405</v>
      </c>
      <c r="C48" s="4">
        <v>43404</v>
      </c>
      <c r="D48" t="s">
        <v>176</v>
      </c>
      <c r="E48" s="2"/>
      <c r="F48" s="19">
        <v>72</v>
      </c>
      <c r="G48" s="3"/>
      <c r="H48" s="3"/>
      <c r="I48" s="19"/>
      <c r="J48" s="19"/>
      <c r="K48" s="19"/>
      <c r="L48" s="19"/>
      <c r="N48" s="7"/>
      <c r="O48" s="7"/>
    </row>
    <row r="49" spans="2:15" x14ac:dyDescent="0.2">
      <c r="B49" s="4">
        <v>43405</v>
      </c>
      <c r="C49" s="4">
        <v>43404</v>
      </c>
      <c r="D49" t="s">
        <v>177</v>
      </c>
      <c r="E49" s="2"/>
      <c r="F49" s="19">
        <v>120</v>
      </c>
      <c r="G49" s="3"/>
      <c r="H49" s="3"/>
      <c r="I49" s="19"/>
      <c r="J49" s="19"/>
      <c r="K49" s="19"/>
      <c r="L49" s="19"/>
      <c r="N49" s="7"/>
      <c r="O49" s="7"/>
    </row>
    <row r="50" spans="2:15" x14ac:dyDescent="0.2">
      <c r="C50" s="4"/>
      <c r="F50" s="19"/>
      <c r="G50" s="3"/>
      <c r="I50" s="19">
        <f>SUM(F43:F49)</f>
        <v>480</v>
      </c>
      <c r="J50" s="19">
        <f>I50/120*100</f>
        <v>400</v>
      </c>
      <c r="K50" s="19">
        <f>I50-J50</f>
        <v>80</v>
      </c>
      <c r="L50" s="19"/>
    </row>
    <row r="51" spans="2:15" x14ac:dyDescent="0.2">
      <c r="E51" s="2"/>
      <c r="F51" s="19"/>
      <c r="I51" s="19"/>
      <c r="J51" s="19"/>
      <c r="K51" s="19"/>
      <c r="L51" s="19"/>
    </row>
    <row r="52" spans="2:15" x14ac:dyDescent="0.2">
      <c r="E52" s="2"/>
      <c r="F52" s="19"/>
      <c r="I52" s="19"/>
      <c r="J52" s="19"/>
      <c r="K52" s="19"/>
      <c r="L52" s="19"/>
    </row>
    <row r="53" spans="2:15" x14ac:dyDescent="0.2">
      <c r="E53" s="2"/>
      <c r="F53" s="19"/>
      <c r="I53" s="19"/>
      <c r="J53" s="19"/>
      <c r="K53" s="19"/>
      <c r="L53" s="19"/>
    </row>
    <row r="54" spans="2:15" x14ac:dyDescent="0.2">
      <c r="F54" s="19">
        <f>SUM(F4:F53)</f>
        <v>2380.7999999999984</v>
      </c>
      <c r="I54" s="19">
        <f>SUM(I50,I42,I40,I35,I30,I27,I24,I21,I19)</f>
        <v>2208.0000000000005</v>
      </c>
      <c r="J54" s="19">
        <f>SUM(J3:J53)</f>
        <v>1744.0000000000002</v>
      </c>
      <c r="K54" s="19">
        <f>SUM(K50,K42,K40,K35,K27,K24,K21,K19)</f>
        <v>348.79999999999995</v>
      </c>
    </row>
    <row r="55" spans="2:15" x14ac:dyDescent="0.2">
      <c r="F55" s="19">
        <f>F54/12</f>
        <v>198.39999999999986</v>
      </c>
      <c r="I55" s="19">
        <f>I54/12</f>
        <v>184.00000000000003</v>
      </c>
      <c r="J55" s="19">
        <f>J54/12</f>
        <v>145.33333333333334</v>
      </c>
      <c r="K55" s="19">
        <f>K54/12</f>
        <v>29.066666666666663</v>
      </c>
      <c r="L55" s="19"/>
    </row>
    <row r="57" spans="2:15" x14ac:dyDescent="0.2">
      <c r="L57" s="19"/>
    </row>
    <row r="67" spans="7:7" x14ac:dyDescent="0.2">
      <c r="G67" t="s">
        <v>171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2015</vt:lpstr>
      <vt:lpstr>2016</vt:lpstr>
      <vt:lpstr>2017</vt:lpstr>
      <vt:lpstr>2018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2014-07-18T12:52:15Z</dcterms:created>
  <dcterms:modified xsi:type="dcterms:W3CDTF">2019-02-03T19:38:12Z</dcterms:modified>
</cp:coreProperties>
</file>