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446DDC7C-5212-4D33-970D-E7E0F5785D7D}" xr6:coauthVersionLast="47" xr6:coauthVersionMax="47" xr10:uidLastSave="{00000000-0000-0000-0000-000000000000}"/>
  <bookViews>
    <workbookView xWindow="3829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2" i="1" l="1"/>
  <c r="D61" i="1"/>
  <c r="K64" i="1"/>
  <c r="K65" i="1"/>
  <c r="D53" i="1"/>
  <c r="D52" i="1"/>
  <c r="D51" i="1"/>
  <c r="D50" i="1"/>
  <c r="K49" i="1"/>
  <c r="M58" i="1"/>
  <c r="M54" i="1"/>
  <c r="J49" i="1"/>
  <c r="L49" i="1"/>
  <c r="K55" i="1" l="1"/>
  <c r="K59" i="1"/>
  <c r="K61" i="1" s="1"/>
  <c r="K62" i="1" s="1"/>
  <c r="M49" i="1"/>
</calcChain>
</file>

<file path=xl/sharedStrings.xml><?xml version="1.0" encoding="utf-8"?>
<sst xmlns="http://schemas.openxmlformats.org/spreadsheetml/2006/main" count="360" uniqueCount="115">
  <si>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</si>
  <si>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</si>
  <si>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</si>
  <si>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</si>
  <si>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</si>
  <si>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</si>
  <si>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</si>
  <si>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</si>
  <si>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</si>
  <si>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</si>
  <si>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</si>
  <si>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</si>
  <si>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</si>
  <si>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</si>
  <si>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</si>
  <si>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</si>
  <si>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</si>
  <si>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</si>
  <si>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</si>
  <si>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</si>
  <si>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</si>
  <si>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</si>
  <si>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</si>
  <si>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</si>
  <si>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</si>
  <si>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</si>
  <si>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</si>
  <si>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</si>
  <si>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</si>
  <si>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</si>
  <si>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</si>
  <si>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</si>
  <si>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</si>
  <si>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</si>
  <si>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</si>
  <si>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</si>
  <si>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</si>
  <si>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</si>
  <si>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</si>
  <si>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</si>
  <si>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</si>
  <si>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</si>
  <si>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</si>
  <si>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</si>
  <si>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</si>
  <si>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</si>
  <si>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</si>
  <si>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</si>
  <si>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</si>
  <si>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</si>
  <si>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</si>
  <si>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</si>
  <si>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</si>
  <si>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</si>
  <si>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</si>
  <si>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</si>
  <si>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</si>
  <si>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</si>
  <si>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</si>
  <si>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</si>
  <si>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</si>
  <si>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</si>
  <si>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</si>
  <si>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</si>
  <si>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</si>
  <si>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</si>
  <si>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</si>
  <si>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</si>
  <si>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</si>
  <si>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</si>
  <si>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</si>
  <si>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</si>
  <si>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</si>
  <si>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</si>
  <si>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</si>
  <si>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</si>
  <si>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</si>
  <si>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</si>
  <si>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</si>
  <si>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</si>
  <si>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</si>
  <si>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</si>
  <si>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</si>
  <si>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</si>
  <si>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</si>
  <si>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</si>
  <si>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</si>
  <si>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</si>
  <si>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</si>
  <si>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</si>
  <si>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</si>
  <si>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</si>
  <si>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</si>
  <si>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</si>
  <si>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</si>
  <si>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</si>
  <si>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Bemerkung</t>
  </si>
  <si>
    <t>Reinhard K. von Medaillien überzeugt</t>
  </si>
  <si>
    <t>2024 3 Teilnehmerinnen</t>
  </si>
  <si>
    <t>2024 5 Teilnehmer</t>
  </si>
  <si>
    <t>Kostenvoranschlag</t>
  </si>
  <si>
    <t>Einzelpreis / Pokal</t>
  </si>
  <si>
    <t>Einzelpreis / Gravur</t>
  </si>
  <si>
    <t>Kostenvoranschlag 2026</t>
  </si>
  <si>
    <t>Aktuell</t>
  </si>
  <si>
    <t>aufgerundet 50</t>
  </si>
  <si>
    <t xml:space="preserve">Medaillen </t>
  </si>
  <si>
    <t>Gold</t>
  </si>
  <si>
    <t>Silber</t>
  </si>
  <si>
    <t>Brozne</t>
  </si>
  <si>
    <t>Jahreszahlschlaufe</t>
  </si>
  <si>
    <t>50Stk (netto)</t>
  </si>
  <si>
    <t>50Stk (brutto)</t>
  </si>
  <si>
    <t>44 Stk (netto)</t>
  </si>
  <si>
    <t>44Stk (brutto)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</si>
</sst>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  <xf numFmtId="0" fontId="3" fillId="4" borderId="1" xfId="3" applyAlignment="1">
      <alignment vertical="center"/>
    </xf>
  </cellXfs>
  <cellStyles count="4">
    <cellStyle name="Eingabe" xfId="3" builtinId="20"/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O65"/>
  <sheetViews>
    <sheetView tabSelected="1" topLeftCell="A16" workbookViewId="0">
      <selection activeCell="F65" sqref="F65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  <col min="11" max="11" width="20.54296875" bestFit="1" customWidth="1"/>
    <col min="15" max="15" width="30.36328125" bestFit="1" customWidth="1"/>
  </cols>
  <sheetData>
    <row r="6" spans="2:15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  <c r="O6" s="5" t="s">
        <v>96</v>
      </c>
    </row>
    <row r="7" spans="2:15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5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5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5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5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5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5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5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5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5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5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5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5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5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5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5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5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5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5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5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  <c r="O26" t="s">
        <v>97</v>
      </c>
    </row>
    <row r="27" spans="2:15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5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5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5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5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5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  <c r="O32" t="s">
        <v>97</v>
      </c>
    </row>
    <row r="33" spans="2:15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1</v>
      </c>
      <c r="K33">
        <v>1</v>
      </c>
    </row>
    <row r="34" spans="2:15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  <c r="O34" t="s">
        <v>97</v>
      </c>
    </row>
    <row r="35" spans="2:15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  <c r="O35" t="s">
        <v>97</v>
      </c>
    </row>
    <row r="36" spans="2:15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5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5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5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5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5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5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5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5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5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5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  <c r="O46" t="s">
        <v>98</v>
      </c>
    </row>
    <row r="47" spans="2:15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  <c r="O47" t="s">
        <v>99</v>
      </c>
    </row>
    <row r="48" spans="2:15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3:13" x14ac:dyDescent="0.35">
      <c r="J49" s="6">
        <f>SUM(J7:J47)</f>
        <v>121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3:13" x14ac:dyDescent="0.35">
      <c r="C50" t="s">
        <v>106</v>
      </c>
      <c r="D50" s="2">
        <f>L49</f>
        <v>72</v>
      </c>
      <c r="J50" s="4" t="s">
        <v>94</v>
      </c>
      <c r="K50" s="4" t="s">
        <v>91</v>
      </c>
      <c r="L50" s="4" t="s">
        <v>92</v>
      </c>
      <c r="M50" s="4" t="s">
        <v>93</v>
      </c>
    </row>
    <row r="51" spans="3:13" x14ac:dyDescent="0.35">
      <c r="C51" t="s">
        <v>107</v>
      </c>
      <c r="D51" s="2">
        <f>D50/3</f>
        <v>24</v>
      </c>
      <c r="K51" s="4" t="s">
        <v>105</v>
      </c>
    </row>
    <row r="52" spans="3:13" x14ac:dyDescent="0.35">
      <c r="C52" t="s">
        <v>108</v>
      </c>
      <c r="D52" s="2">
        <f>D50/3</f>
        <v>24</v>
      </c>
    </row>
    <row r="53" spans="3:13" x14ac:dyDescent="0.35">
      <c r="C53" t="s">
        <v>109</v>
      </c>
      <c r="D53" s="2">
        <f>D50/3</f>
        <v>24</v>
      </c>
      <c r="K53" s="5" t="s">
        <v>103</v>
      </c>
      <c r="M53" s="5" t="s">
        <v>101</v>
      </c>
    </row>
    <row r="54" spans="3:13" x14ac:dyDescent="0.35">
      <c r="J54" t="s">
        <v>100</v>
      </c>
      <c r="K54">
        <v>1368</v>
      </c>
      <c r="L54">
        <v>44</v>
      </c>
      <c r="M54">
        <f>K54/L54</f>
        <v>31.09090909090909</v>
      </c>
    </row>
    <row r="55" spans="3:13" x14ac:dyDescent="0.35">
      <c r="J55" t="s">
        <v>104</v>
      </c>
      <c r="K55">
        <f>L55*M54</f>
        <v>1554.5454545454545</v>
      </c>
      <c r="L55">
        <v>50</v>
      </c>
    </row>
    <row r="57" spans="3:13" x14ac:dyDescent="0.35">
      <c r="K57" s="5" t="s">
        <v>103</v>
      </c>
      <c r="M57" s="5" t="s">
        <v>102</v>
      </c>
    </row>
    <row r="58" spans="3:13" x14ac:dyDescent="0.35">
      <c r="J58" t="s">
        <v>100</v>
      </c>
      <c r="K58">
        <v>240</v>
      </c>
      <c r="L58">
        <v>44</v>
      </c>
      <c r="M58">
        <f>K58/L58</f>
        <v>5.4545454545454541</v>
      </c>
    </row>
    <row r="59" spans="3:13" x14ac:dyDescent="0.35">
      <c r="J59" t="s">
        <v>104</v>
      </c>
      <c r="K59">
        <f>M58*L59</f>
        <v>272.72727272727269</v>
      </c>
      <c r="L59">
        <v>50</v>
      </c>
    </row>
    <row r="60" spans="3:13" x14ac:dyDescent="0.35">
      <c r="C60" t="s">
        <v>110</v>
      </c>
      <c r="D60" s="2">
        <v>66.73</v>
      </c>
      <c r="E60">
        <v>48</v>
      </c>
    </row>
    <row r="61" spans="3:13" x14ac:dyDescent="0.35">
      <c r="D61" s="10">
        <f>D60*E61/E60</f>
        <v>100.09500000000001</v>
      </c>
      <c r="E61">
        <v>72</v>
      </c>
      <c r="J61" t="s">
        <v>111</v>
      </c>
      <c r="K61">
        <f>K55+K59</f>
        <v>1827.2727272727273</v>
      </c>
      <c r="L61">
        <v>1.2</v>
      </c>
    </row>
    <row r="62" spans="3:13" x14ac:dyDescent="0.35">
      <c r="D62" s="2">
        <f>D60*E62/E60</f>
        <v>104.265625</v>
      </c>
      <c r="E62">
        <v>75</v>
      </c>
      <c r="J62" t="s">
        <v>112</v>
      </c>
      <c r="K62">
        <f>K61*L61</f>
        <v>2192.7272727272725</v>
      </c>
    </row>
    <row r="64" spans="3:13" x14ac:dyDescent="0.35">
      <c r="J64" t="s">
        <v>113</v>
      </c>
      <c r="K64">
        <f>K54+K58</f>
        <v>1608</v>
      </c>
      <c r="L64">
        <v>1.2</v>
      </c>
    </row>
    <row r="65" spans="10:11" x14ac:dyDescent="0.35">
      <c r="J65" t="s">
        <v>114</v>
      </c>
      <c r="K65">
        <f>K64*L64</f>
        <v>1929.6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2026-02-09T11:23:05Z</dcterms:modified>
</cp:coreProperties>
</file>